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V LATICA GFI-2020,2021,202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9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8">Kont!$A$2:$D$2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c r="F315" i="9"/>
  <c r="F314" i="9"/>
  <c r="F313" i="9"/>
  <c r="F312" i="9"/>
  <c r="F311" i="9"/>
  <c r="G310" i="9"/>
  <c r="F310" i="9"/>
  <c r="H309" i="9"/>
  <c r="G309" i="9"/>
  <c r="F309" i="9"/>
  <c r="E309" i="9"/>
  <c r="B309" i="9"/>
  <c r="H308" i="9"/>
  <c r="E308" i="9" s="1"/>
  <c r="B308" i="9" s="1"/>
  <c r="G308" i="9"/>
  <c r="F308" i="9"/>
  <c r="G307" i="9"/>
  <c r="F307" i="9"/>
  <c r="H306" i="9"/>
  <c r="G306" i="9"/>
  <c r="F306" i="9"/>
  <c r="E306" i="9"/>
  <c r="B306" i="9" s="1"/>
  <c r="H305" i="9"/>
  <c r="G305" i="9"/>
  <c r="F305" i="9"/>
  <c r="E305" i="9"/>
  <c r="B305" i="9"/>
  <c r="H304" i="9"/>
  <c r="G304" i="9"/>
  <c r="F304" i="9"/>
  <c r="E304" i="9"/>
  <c r="B304" i="9"/>
  <c r="H303" i="9"/>
  <c r="G303" i="9"/>
  <c r="F303" i="9"/>
  <c r="E303" i="9"/>
  <c r="B303" i="9"/>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B296" i="9"/>
  <c r="H295" i="9"/>
  <c r="G295" i="9"/>
  <c r="F295" i="9"/>
  <c r="H294" i="9"/>
  <c r="G294" i="9"/>
  <c r="F294" i="9"/>
  <c r="E294" i="9"/>
  <c r="B294" i="9"/>
  <c r="H293" i="9"/>
  <c r="G293" i="9"/>
  <c r="F293" i="9"/>
  <c r="H292" i="9"/>
  <c r="G292" i="9"/>
  <c r="F292" i="9"/>
  <c r="H291" i="9"/>
  <c r="G291" i="9"/>
  <c r="F291" i="9"/>
  <c r="E291" i="9"/>
  <c r="B291" i="9"/>
  <c r="H290" i="9"/>
  <c r="G290" i="9"/>
  <c r="F290" i="9"/>
  <c r="E290" i="9"/>
  <c r="B290" i="9"/>
  <c r="H289" i="9"/>
  <c r="G289" i="9"/>
  <c r="F289" i="9"/>
  <c r="E289" i="9"/>
  <c r="B289" i="9"/>
  <c r="H288" i="9"/>
  <c r="G288" i="9"/>
  <c r="F288" i="9"/>
  <c r="E288" i="9"/>
  <c r="B288" i="9"/>
  <c r="H287" i="9"/>
  <c r="G287" i="9"/>
  <c r="F287" i="9"/>
  <c r="H286" i="9"/>
  <c r="G286" i="9"/>
  <c r="F286" i="9"/>
  <c r="H285" i="9"/>
  <c r="G285" i="9"/>
  <c r="F285" i="9"/>
  <c r="F284" i="9"/>
  <c r="H283" i="9"/>
  <c r="E283" i="9" s="1"/>
  <c r="B283" i="9" s="1"/>
  <c r="G283" i="9"/>
  <c r="F283" i="9"/>
  <c r="H282" i="9"/>
  <c r="E282" i="9" s="1"/>
  <c r="B282" i="9" s="1"/>
  <c r="G282" i="9"/>
  <c r="F282" i="9"/>
  <c r="H281" i="9"/>
  <c r="G281" i="9"/>
  <c r="F281" i="9"/>
  <c r="G280" i="9"/>
  <c r="F280" i="9"/>
  <c r="E280" i="9"/>
  <c r="B280" i="9"/>
  <c r="G279" i="9"/>
  <c r="F279" i="9"/>
  <c r="E279" i="9"/>
  <c r="B279" i="9"/>
  <c r="F278" i="9"/>
  <c r="F277" i="9"/>
  <c r="F276" i="9"/>
  <c r="L275" i="9"/>
  <c r="H275" i="9"/>
  <c r="G275" i="9"/>
  <c r="F275" i="9"/>
  <c r="E275" i="9"/>
  <c r="B275" i="9"/>
  <c r="F274" i="9"/>
  <c r="I273" i="9"/>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E217" i="9"/>
  <c r="M216" i="9"/>
  <c r="L216" i="9"/>
  <c r="F216" i="9"/>
  <c r="E216" i="9"/>
  <c r="B216" i="9"/>
  <c r="M215" i="9"/>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s="1"/>
  <c r="H28" i="9"/>
  <c r="G28" i="9"/>
  <c r="F28" i="9"/>
  <c r="E28" i="9"/>
  <c r="B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I10" i="9"/>
  <c r="F4" i="9"/>
  <c r="O3" i="9"/>
  <c r="I3" i="9"/>
  <c r="H3" i="9"/>
  <c r="G3" i="9"/>
  <c r="D101" i="8"/>
  <c r="D95" i="8"/>
  <c r="D90" i="8"/>
  <c r="D85" i="8"/>
  <c r="D80" i="8"/>
  <c r="D75" i="8"/>
  <c r="D70" i="8"/>
  <c r="D65" i="8"/>
  <c r="D60" i="8"/>
  <c r="D55" i="8"/>
  <c r="C1530" i="1" s="1"/>
  <c r="D50" i="8"/>
  <c r="D44" i="8"/>
  <c r="D36" i="8"/>
  <c r="D26" i="8"/>
  <c r="D24" i="8" s="1"/>
  <c r="C1499" i="1" s="1"/>
  <c r="D18" i="8"/>
  <c r="D8" i="8"/>
  <c r="D6" i="8" s="1"/>
  <c r="E44" i="7"/>
  <c r="D44" i="7"/>
  <c r="E39" i="7"/>
  <c r="D39" i="7"/>
  <c r="E38" i="7"/>
  <c r="D38" i="7"/>
  <c r="E30" i="7"/>
  <c r="D30" i="7"/>
  <c r="E23" i="7"/>
  <c r="D23" i="7"/>
  <c r="E22" i="7"/>
  <c r="D22" i="7"/>
  <c r="E14" i="7"/>
  <c r="D14" i="7"/>
  <c r="C1445" i="1" s="1"/>
  <c r="E7" i="7"/>
  <c r="E6" i="7" s="1"/>
  <c r="D7"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E115" i="6"/>
  <c r="F115" i="6" s="1"/>
  <c r="D115" i="6"/>
  <c r="D114" i="6"/>
  <c r="D141"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D245" i="5" s="1"/>
  <c r="F249" i="5"/>
  <c r="F248" i="5"/>
  <c r="F247" i="5"/>
  <c r="F246" i="5"/>
  <c r="E246" i="5"/>
  <c r="D1223" i="1" s="1"/>
  <c r="D246" i="5"/>
  <c r="F244" i="5"/>
  <c r="F243" i="5"/>
  <c r="F242" i="5"/>
  <c r="E242" i="5"/>
  <c r="D1219" i="1" s="1"/>
  <c r="G1219" i="1" s="1"/>
  <c r="D242" i="5"/>
  <c r="F241" i="5"/>
  <c r="F240" i="5"/>
  <c r="E239" i="5"/>
  <c r="D1216" i="1" s="1"/>
  <c r="D239" i="5"/>
  <c r="D238" i="5"/>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F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E177" i="5"/>
  <c r="H307" i="9" s="1"/>
  <c r="E307" i="9" s="1"/>
  <c r="B307" i="9" s="1"/>
  <c r="D177" i="5"/>
  <c r="D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E78" i="5"/>
  <c r="F78" i="5" s="1"/>
  <c r="D78" i="5"/>
  <c r="F77" i="5"/>
  <c r="F76" i="5"/>
  <c r="F75" i="5"/>
  <c r="F74" i="5"/>
  <c r="F73" i="5"/>
  <c r="F72" i="5"/>
  <c r="F71" i="5"/>
  <c r="F70" i="5"/>
  <c r="E70" i="5"/>
  <c r="D70" i="5"/>
  <c r="F69" i="5"/>
  <c r="E69" i="5"/>
  <c r="D69" i="5"/>
  <c r="E68" i="5"/>
  <c r="F68" i="5" s="1"/>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F11" i="5"/>
  <c r="F10" i="5"/>
  <c r="F9" i="5"/>
  <c r="F8" i="5"/>
  <c r="E8" i="5"/>
  <c r="D8" i="5"/>
  <c r="E7" i="5"/>
  <c r="E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3" i="1" s="1"/>
  <c r="H413" i="1" s="1"/>
  <c r="D418" i="4"/>
  <c r="E417" i="4"/>
  <c r="D412" i="1" s="1"/>
  <c r="D417" i="4"/>
  <c r="C412" i="1" s="1"/>
  <c r="E416" i="4"/>
  <c r="D411" i="1" s="1"/>
  <c r="D416" i="4"/>
  <c r="F416" i="4" s="1"/>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H25" i="3"/>
  <c r="G25" i="3"/>
  <c r="B25" i="3"/>
  <c r="I24" i="3"/>
  <c r="H24" i="3"/>
  <c r="G24" i="3"/>
  <c r="B24" i="3"/>
  <c r="G23" i="3"/>
  <c r="B23" i="3"/>
  <c r="H22" i="3"/>
  <c r="G22" i="3"/>
  <c r="B22" i="3"/>
  <c r="I21" i="3"/>
  <c r="H21" i="3"/>
  <c r="G21" i="3"/>
  <c r="B21" i="3"/>
  <c r="I20" i="3"/>
  <c r="G20" i="3"/>
  <c r="B20" i="3"/>
  <c r="G19" i="3"/>
  <c r="B19" i="3"/>
  <c r="G18" i="3"/>
  <c r="B18" i="3"/>
  <c r="I17" i="3"/>
  <c r="H17" i="3"/>
  <c r="G17" i="3"/>
  <c r="B17" i="3"/>
  <c r="I16" i="3"/>
  <c r="H16" i="3"/>
  <c r="G16" i="3"/>
  <c r="B16" i="3"/>
  <c r="H10" i="3" a="1"/>
  <c r="H10" i="3" s="1"/>
  <c r="L3" i="9" s="1"/>
  <c r="H1580" i="1"/>
  <c r="G1580" i="1"/>
  <c r="C1580" i="1"/>
  <c r="H1579" i="1"/>
  <c r="C1579" i="1"/>
  <c r="G1579" i="1" s="1"/>
  <c r="C1578" i="1"/>
  <c r="H1578" i="1" s="1"/>
  <c r="C1577" i="1"/>
  <c r="H1577" i="1" s="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C1534" i="1"/>
  <c r="G1534" i="1" s="1"/>
  <c r="H1533" i="1"/>
  <c r="G1533" i="1"/>
  <c r="C1533" i="1"/>
  <c r="H1532" i="1"/>
  <c r="G1532" i="1"/>
  <c r="C1532" i="1"/>
  <c r="H1531" i="1"/>
  <c r="C1531" i="1"/>
  <c r="G1531" i="1" s="1"/>
  <c r="H1529" i="1"/>
  <c r="G1529" i="1"/>
  <c r="C1529" i="1"/>
  <c r="H1528" i="1"/>
  <c r="G1528" i="1"/>
  <c r="C1528" i="1"/>
  <c r="H1527" i="1"/>
  <c r="G1527" i="1"/>
  <c r="C1527" i="1"/>
  <c r="H1526" i="1"/>
  <c r="G1526" i="1"/>
  <c r="C1526" i="1"/>
  <c r="H1525" i="1"/>
  <c r="G1525" i="1"/>
  <c r="C1525" i="1"/>
  <c r="C1523" i="1"/>
  <c r="H1523" i="1" s="1"/>
  <c r="H1522" i="1"/>
  <c r="G1522" i="1"/>
  <c r="C1522" i="1"/>
  <c r="H1521" i="1"/>
  <c r="G1521" i="1"/>
  <c r="C1521" i="1"/>
  <c r="C1520" i="1"/>
  <c r="H1520" i="1" s="1"/>
  <c r="C1519" i="1"/>
  <c r="H1519" i="1" s="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C1504" i="1"/>
  <c r="H1504" i="1" s="1"/>
  <c r="C1503" i="1"/>
  <c r="H1503" i="1" s="1"/>
  <c r="C1502" i="1"/>
  <c r="H1502" i="1" s="1"/>
  <c r="C1501" i="1"/>
  <c r="G1501" i="1" s="1"/>
  <c r="H1500" i="1"/>
  <c r="G1500" i="1"/>
  <c r="C1500"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C1486" i="1"/>
  <c r="H1486" i="1" s="1"/>
  <c r="C1485" i="1"/>
  <c r="G1485" i="1" s="1"/>
  <c r="C1484" i="1"/>
  <c r="G1484" i="1" s="1"/>
  <c r="H1482" i="1"/>
  <c r="G1482" i="1"/>
  <c r="C1482" i="1"/>
  <c r="C1480" i="1"/>
  <c r="H1480" i="1" s="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D1446" i="1"/>
  <c r="C1446" i="1"/>
  <c r="H1446" i="1" s="1"/>
  <c r="D1445" i="1"/>
  <c r="J1444" i="1"/>
  <c r="I1444" i="1"/>
  <c r="H1444" i="1"/>
  <c r="G1444" i="1"/>
  <c r="D1444" i="1"/>
  <c r="C1444" i="1"/>
  <c r="J1443" i="1"/>
  <c r="I1443" i="1"/>
  <c r="H1443" i="1"/>
  <c r="G1443" i="1"/>
  <c r="D1443" i="1"/>
  <c r="C1443" i="1"/>
  <c r="J1442" i="1"/>
  <c r="D1442" i="1"/>
  <c r="G1442" i="1" s="1"/>
  <c r="C1442" i="1"/>
  <c r="H1442" i="1" s="1"/>
  <c r="J1441" i="1"/>
  <c r="I1441" i="1"/>
  <c r="H1441" i="1"/>
  <c r="G1441" i="1"/>
  <c r="D1441" i="1"/>
  <c r="C1441" i="1"/>
  <c r="J1440" i="1"/>
  <c r="I1440" i="1"/>
  <c r="H1440" i="1"/>
  <c r="G1440" i="1"/>
  <c r="D1440" i="1"/>
  <c r="C1440" i="1"/>
  <c r="H1439" i="1"/>
  <c r="D1439" i="1"/>
  <c r="G1439" i="1" s="1"/>
  <c r="I1439" i="1" s="1"/>
  <c r="C1439" i="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H1410" i="1" s="1"/>
  <c r="C1410" i="1"/>
  <c r="D1409" i="1"/>
  <c r="H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D1249" i="1"/>
  <c r="H1249" i="1" s="1"/>
  <c r="C1249" i="1"/>
  <c r="D1248" i="1"/>
  <c r="H1248" i="1" s="1"/>
  <c r="C1248" i="1"/>
  <c r="D1247" i="1"/>
  <c r="H1247" i="1" s="1"/>
  <c r="C1247" i="1"/>
  <c r="D1246" i="1"/>
  <c r="H1246" i="1" s="1"/>
  <c r="C1246" i="1"/>
  <c r="H1245" i="1"/>
  <c r="G1245" i="1"/>
  <c r="D1245" i="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G1232" i="1" s="1"/>
  <c r="C1232" i="1"/>
  <c r="D1231" i="1"/>
  <c r="H1231" i="1" s="1"/>
  <c r="C1231" i="1"/>
  <c r="H1230" i="1"/>
  <c r="D1230" i="1"/>
  <c r="G1230" i="1" s="1"/>
  <c r="C1230" i="1"/>
  <c r="D1229" i="1"/>
  <c r="G1229" i="1" s="1"/>
  <c r="C1229" i="1"/>
  <c r="D1228" i="1"/>
  <c r="C1228" i="1"/>
  <c r="C1227" i="1"/>
  <c r="H1226" i="1"/>
  <c r="D1226" i="1"/>
  <c r="G1226" i="1" s="1"/>
  <c r="C1226" i="1"/>
  <c r="H1225" i="1"/>
  <c r="G1225" i="1"/>
  <c r="D1225" i="1"/>
  <c r="C1225" i="1"/>
  <c r="H1224" i="1"/>
  <c r="D1224" i="1"/>
  <c r="G1224" i="1" s="1"/>
  <c r="C1224" i="1"/>
  <c r="C1223" i="1"/>
  <c r="D1221" i="1"/>
  <c r="G1221" i="1" s="1"/>
  <c r="C1221" i="1"/>
  <c r="D1220" i="1"/>
  <c r="G1220" i="1" s="1"/>
  <c r="C1220" i="1"/>
  <c r="C1219" i="1"/>
  <c r="H1218" i="1"/>
  <c r="D1218" i="1"/>
  <c r="G1218" i="1" s="1"/>
  <c r="C1218" i="1"/>
  <c r="H1217" i="1"/>
  <c r="G1217" i="1"/>
  <c r="D1217" i="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G1155" i="1" s="1"/>
  <c r="C1155"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D1003" i="1"/>
  <c r="C1003" i="1"/>
  <c r="G1003" i="1" s="1"/>
  <c r="H1002" i="1"/>
  <c r="G1002" i="1"/>
  <c r="D1002" i="1"/>
  <c r="C1002" i="1"/>
  <c r="H1001" i="1"/>
  <c r="G1001" i="1"/>
  <c r="D1001" i="1"/>
  <c r="C1001" i="1"/>
  <c r="H1000" i="1"/>
  <c r="G1000" i="1"/>
  <c r="D1000" i="1"/>
  <c r="C1000" i="1"/>
  <c r="H999" i="1"/>
  <c r="G999" i="1"/>
  <c r="D999" i="1"/>
  <c r="C999" i="1"/>
  <c r="H998" i="1"/>
  <c r="D998" i="1"/>
  <c r="C998" i="1"/>
  <c r="G998" i="1" s="1"/>
  <c r="H997" i="1"/>
  <c r="D997" i="1"/>
  <c r="C997" i="1"/>
  <c r="G997" i="1" s="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6" i="1"/>
  <c r="G636" i="1"/>
  <c r="D636" i="1"/>
  <c r="C636" i="1"/>
  <c r="H635" i="1"/>
  <c r="G635" i="1"/>
  <c r="D635" i="1"/>
  <c r="C635" i="1"/>
  <c r="H634" i="1"/>
  <c r="G634" i="1"/>
  <c r="D634" i="1"/>
  <c r="C634" i="1"/>
  <c r="H633" i="1"/>
  <c r="G633" i="1"/>
  <c r="D633" i="1"/>
  <c r="C633" i="1"/>
  <c r="G632" i="1"/>
  <c r="D632" i="1"/>
  <c r="H632" i="1" s="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C413" i="1"/>
  <c r="H410" i="1"/>
  <c r="G410" i="1"/>
  <c r="D410" i="1"/>
  <c r="C410" i="1"/>
  <c r="H409" i="1"/>
  <c r="G409" i="1"/>
  <c r="D409" i="1"/>
  <c r="C409" i="1"/>
  <c r="H408" i="1"/>
  <c r="G408" i="1"/>
  <c r="D408" i="1"/>
  <c r="C408" i="1"/>
  <c r="H407" i="1"/>
  <c r="G407" i="1"/>
  <c r="D407" i="1"/>
  <c r="C407" i="1"/>
  <c r="H406" i="1"/>
  <c r="G406" i="1"/>
  <c r="D406" i="1"/>
  <c r="C406" i="1"/>
  <c r="D405" i="1"/>
  <c r="C405" i="1"/>
  <c r="G404" i="1"/>
  <c r="D404" i="1"/>
  <c r="H404" i="1" s="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D290" i="1"/>
  <c r="H290" i="1" s="1"/>
  <c r="C290" i="1"/>
  <c r="D289" i="1"/>
  <c r="H289" i="1" s="1"/>
  <c r="C289"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E302" i="9" l="1"/>
  <c r="B302" i="9" s="1"/>
  <c r="H1232" i="1"/>
  <c r="H405" i="1"/>
  <c r="F245" i="5"/>
  <c r="D237" i="5"/>
  <c r="C1222" i="1"/>
  <c r="H1155" i="1"/>
  <c r="H1228" i="1"/>
  <c r="G1227" i="1"/>
  <c r="E281" i="9"/>
  <c r="B281" i="9" s="1"/>
  <c r="H1221" i="1"/>
  <c r="G1216" i="1"/>
  <c r="H1216" i="1"/>
  <c r="F239" i="5"/>
  <c r="D644" i="4"/>
  <c r="C638" i="1" s="1"/>
  <c r="H1220" i="1"/>
  <c r="E238" i="5"/>
  <c r="H1219" i="1"/>
  <c r="G1231" i="1"/>
  <c r="H28" i="3"/>
  <c r="C1435" i="1"/>
  <c r="G1480" i="1"/>
  <c r="H310" i="9"/>
  <c r="E310" i="9" s="1"/>
  <c r="B310" i="9" s="1"/>
  <c r="D1183" i="1"/>
  <c r="D1201" i="1"/>
  <c r="G1263" i="1"/>
  <c r="G1265" i="1"/>
  <c r="G1249" i="1"/>
  <c r="G1248" i="1"/>
  <c r="G1247" i="1"/>
  <c r="G1246" i="1"/>
  <c r="G1244" i="1"/>
  <c r="D12" i="5"/>
  <c r="J1439" i="1"/>
  <c r="H1438" i="1"/>
  <c r="F217" i="9"/>
  <c r="B217" i="9" s="1"/>
  <c r="E293" i="9"/>
  <c r="B293" i="9" s="1"/>
  <c r="E295" i="9"/>
  <c r="B295" i="9" s="1"/>
  <c r="E297" i="9"/>
  <c r="B297" i="9" s="1"/>
  <c r="E299" i="9"/>
  <c r="B299" i="9" s="1"/>
  <c r="E287" i="9"/>
  <c r="B287" i="9" s="1"/>
  <c r="G1156" i="1"/>
  <c r="E176" i="5"/>
  <c r="F177" i="5"/>
  <c r="D1154" i="1"/>
  <c r="G1409" i="1"/>
  <c r="G1410" i="1"/>
  <c r="E114" i="6"/>
  <c r="G1223" i="1"/>
  <c r="H1223" i="1"/>
  <c r="G1228" i="1"/>
  <c r="G1523" i="1"/>
  <c r="G1520" i="1"/>
  <c r="G1519" i="1"/>
  <c r="H1530" i="1"/>
  <c r="G1530" i="1"/>
  <c r="D49" i="8"/>
  <c r="H1485" i="1"/>
  <c r="C1483" i="1"/>
  <c r="H1483" i="1" s="1"/>
  <c r="G1504" i="1"/>
  <c r="G1503" i="1"/>
  <c r="H1501" i="1"/>
  <c r="H1499" i="1"/>
  <c r="G1499" i="1"/>
  <c r="G1502" i="1"/>
  <c r="G1486" i="1"/>
  <c r="H1484" i="1"/>
  <c r="D42" i="8"/>
  <c r="C1481" i="1"/>
  <c r="E32" i="9"/>
  <c r="B32" i="9" s="1"/>
  <c r="E27" i="9"/>
  <c r="B27" i="9" s="1"/>
  <c r="E286" i="9"/>
  <c r="B286" i="9" s="1"/>
  <c r="H412" i="1"/>
  <c r="C411" i="1"/>
  <c r="G411" i="1" s="1"/>
  <c r="D643" i="4"/>
  <c r="H288" i="1"/>
  <c r="E273" i="9"/>
  <c r="B273" i="9" s="1"/>
  <c r="E245" i="5"/>
  <c r="G290" i="1"/>
  <c r="G413" i="1"/>
  <c r="G288" i="1"/>
  <c r="E644" i="4"/>
  <c r="D638" i="1" s="1"/>
  <c r="G289" i="1"/>
  <c r="E643" i="4"/>
  <c r="H1227" i="1"/>
  <c r="H1229" i="1"/>
  <c r="F250" i="5"/>
  <c r="G405" i="1"/>
  <c r="G412" i="1"/>
  <c r="F417" i="4"/>
  <c r="G1578" i="1"/>
  <c r="J1445" i="1"/>
  <c r="H1445" i="1"/>
  <c r="G1445" i="1"/>
  <c r="J1446" i="1"/>
  <c r="D6" i="7"/>
  <c r="G1446" i="1"/>
  <c r="I1446" i="1" s="1"/>
  <c r="E5" i="7"/>
  <c r="D1437" i="1"/>
  <c r="I1442" i="1"/>
  <c r="G1438" i="1"/>
  <c r="G1577" i="1"/>
  <c r="E33" i="9"/>
  <c r="B33" i="9" s="1"/>
  <c r="E292" i="9"/>
  <c r="B292" i="9" s="1"/>
  <c r="E300" i="9"/>
  <c r="B300" i="9" s="1"/>
  <c r="F215" i="9"/>
  <c r="B215" i="9" s="1"/>
  <c r="E285" i="9"/>
  <c r="B285" i="9" s="1"/>
  <c r="G1576" i="1"/>
  <c r="H1576" i="1"/>
  <c r="I36" i="3"/>
  <c r="H23" i="3" l="1"/>
  <c r="C1214" i="1"/>
  <c r="D175" i="5"/>
  <c r="C1152" i="1" s="1"/>
  <c r="D1215" i="1"/>
  <c r="F238" i="5"/>
  <c r="E237" i="5"/>
  <c r="D1214" i="1" s="1"/>
  <c r="H1201" i="1"/>
  <c r="G1201" i="1"/>
  <c r="H1183" i="1"/>
  <c r="G1183" i="1"/>
  <c r="F12" i="5"/>
  <c r="D7" i="5"/>
  <c r="C990" i="1"/>
  <c r="G1154" i="1"/>
  <c r="H1154" i="1"/>
  <c r="I22" i="3"/>
  <c r="F176" i="5"/>
  <c r="D1153" i="1"/>
  <c r="F114" i="6"/>
  <c r="I27" i="3"/>
  <c r="G317" i="9"/>
  <c r="E317" i="9" s="1"/>
  <c r="E141" i="6"/>
  <c r="D1408" i="1"/>
  <c r="D1222" i="1"/>
  <c r="G1222" i="1" s="1"/>
  <c r="D43" i="8"/>
  <c r="K1450" i="9" s="1"/>
  <c r="C1524" i="1"/>
  <c r="G1483" i="1"/>
  <c r="G313" i="9"/>
  <c r="E313" i="9" s="1"/>
  <c r="B313" i="9" s="1"/>
  <c r="H1481" i="1"/>
  <c r="G1481" i="1"/>
  <c r="I34" i="3"/>
  <c r="H19" i="9"/>
  <c r="E19" i="9" s="1"/>
  <c r="B19" i="9" s="1"/>
  <c r="C1517" i="1"/>
  <c r="H411" i="1"/>
  <c r="F643" i="4"/>
  <c r="C637" i="1"/>
  <c r="D645" i="4"/>
  <c r="D646" i="4"/>
  <c r="E646" i="4"/>
  <c r="I19" i="3" s="1"/>
  <c r="E645" i="4"/>
  <c r="I18" i="3" s="1"/>
  <c r="F644" i="4"/>
  <c r="D637" i="1"/>
  <c r="H638" i="1"/>
  <c r="G638" i="1"/>
  <c r="D5" i="7"/>
  <c r="C1437" i="1"/>
  <c r="I29" i="3"/>
  <c r="D1436" i="1"/>
  <c r="E175" i="5" l="1"/>
  <c r="D1152" i="1" s="1"/>
  <c r="F237" i="5"/>
  <c r="I23" i="3"/>
  <c r="G1215" i="1"/>
  <c r="H1215" i="1"/>
  <c r="H1222" i="1"/>
  <c r="G990" i="1"/>
  <c r="H990" i="1"/>
  <c r="F7" i="5"/>
  <c r="D6" i="5"/>
  <c r="G284" i="9" s="1"/>
  <c r="E284" i="9" s="1"/>
  <c r="B284" i="9" s="1"/>
  <c r="H20" i="3"/>
  <c r="C985" i="1"/>
  <c r="G1153" i="1"/>
  <c r="H1153" i="1"/>
  <c r="E316" i="9"/>
  <c r="B317" i="9"/>
  <c r="F141" i="6"/>
  <c r="I28" i="3"/>
  <c r="D1435" i="1"/>
  <c r="H1408" i="1"/>
  <c r="G1408" i="1"/>
  <c r="H9" i="3"/>
  <c r="H1524" i="1"/>
  <c r="G1524" i="1"/>
  <c r="C1518" i="1"/>
  <c r="I35" i="3"/>
  <c r="G312" i="9"/>
  <c r="E312" i="9" s="1"/>
  <c r="B312" i="9" s="1"/>
  <c r="H1517" i="1"/>
  <c r="G1517" i="1"/>
  <c r="H11" i="3"/>
  <c r="N3" i="9" s="1"/>
  <c r="G637" i="1"/>
  <c r="C639" i="1"/>
  <c r="F645" i="4"/>
  <c r="H18" i="3"/>
  <c r="H19" i="3"/>
  <c r="C640" i="1"/>
  <c r="D640" i="1"/>
  <c r="H637" i="1"/>
  <c r="F646" i="4"/>
  <c r="D639" i="1"/>
  <c r="G276" i="9"/>
  <c r="E276" i="9" s="1"/>
  <c r="B276" i="9" s="1"/>
  <c r="H278" i="9"/>
  <c r="F175" i="5"/>
  <c r="G1214" i="1"/>
  <c r="H1214" i="1"/>
  <c r="H1437" i="1"/>
  <c r="G1437" i="1"/>
  <c r="G315" i="9"/>
  <c r="E315" i="9" s="1"/>
  <c r="H29" i="3"/>
  <c r="C1436" i="1"/>
  <c r="H640" i="1" l="1"/>
  <c r="G640" i="1"/>
  <c r="G278" i="9"/>
  <c r="E278" i="9" s="1"/>
  <c r="C984" i="1"/>
  <c r="F6" i="5"/>
  <c r="G985" i="1"/>
  <c r="H985" i="1"/>
  <c r="K3" i="9"/>
  <c r="I9" i="3"/>
  <c r="H1435" i="1"/>
  <c r="G1435" i="1"/>
  <c r="H1518" i="1"/>
  <c r="G1518" i="1"/>
  <c r="E311" i="9"/>
  <c r="I11" i="3"/>
  <c r="H639" i="1"/>
  <c r="G639" i="1"/>
  <c r="H7" i="3"/>
  <c r="J3" i="9" s="1"/>
  <c r="G1152" i="1"/>
  <c r="H8" i="3"/>
  <c r="M3" i="9" s="1"/>
  <c r="H1152" i="1"/>
  <c r="E314" i="9"/>
  <c r="I10" i="3" s="1"/>
  <c r="B315" i="9"/>
  <c r="H1436" i="1"/>
  <c r="G1436" i="1"/>
  <c r="B278" i="9" l="1"/>
  <c r="E277" i="9"/>
  <c r="I8" i="3" s="1"/>
  <c r="G984" i="1"/>
  <c r="H984" i="1"/>
  <c r="H274" i="9"/>
  <c r="M272" i="9"/>
  <c r="L272" i="9"/>
  <c r="H18" i="9"/>
  <c r="G274" i="9"/>
  <c r="E274" i="9" s="1"/>
  <c r="G18" i="9"/>
  <c r="M16" i="9"/>
  <c r="M15" i="9"/>
  <c r="H15" i="9"/>
  <c r="H16" i="9"/>
  <c r="J7" i="9"/>
  <c r="K5" i="9"/>
  <c r="I5" i="9"/>
  <c r="K12" i="9"/>
  <c r="I8" i="9"/>
  <c r="J11" i="9"/>
  <c r="I6" i="9"/>
  <c r="L15" i="9"/>
  <c r="J8" i="9"/>
  <c r="J9" i="9"/>
  <c r="K11" i="9"/>
  <c r="I9" i="9"/>
  <c r="K7" i="9"/>
  <c r="J13" i="9"/>
  <c r="G15" i="9"/>
  <c r="E15" i="9" s="1"/>
  <c r="I12" i="9"/>
  <c r="G17" i="9"/>
  <c r="I17" i="9"/>
  <c r="J10" i="9"/>
  <c r="J6" i="9"/>
  <c r="I7" i="9"/>
  <c r="I13" i="9"/>
  <c r="K13" i="9"/>
  <c r="J12" i="9"/>
  <c r="H17" i="9"/>
  <c r="L16" i="9"/>
  <c r="J17" i="9"/>
  <c r="G16" i="9"/>
  <c r="E16" i="9" s="1"/>
  <c r="I11" i="9"/>
  <c r="K10" i="9"/>
  <c r="J5" i="9"/>
  <c r="K8" i="9"/>
  <c r="K6" i="9"/>
  <c r="K9" i="9"/>
  <c r="F16" i="9" l="1"/>
  <c r="B16" i="9" s="1"/>
  <c r="F272" i="9"/>
  <c r="B272" i="9" s="1"/>
  <c r="E9" i="9"/>
  <c r="B9" i="9" s="1"/>
  <c r="E18" i="9"/>
  <c r="B18" i="9" s="1"/>
  <c r="F15" i="9"/>
  <c r="B15" i="9" s="1"/>
  <c r="B274" i="9"/>
  <c r="E20" i="9"/>
  <c r="I7" i="3" s="1"/>
  <c r="E11" i="9"/>
  <c r="B11" i="9" s="1"/>
  <c r="E10" i="9"/>
  <c r="B10" i="9" s="1"/>
  <c r="E6" i="9"/>
  <c r="B6" i="9" s="1"/>
  <c r="E5" i="9"/>
  <c r="E13" i="9"/>
  <c r="B13" i="9" s="1"/>
  <c r="E12" i="9"/>
  <c r="B12" i="9" s="1"/>
  <c r="E17" i="9"/>
  <c r="B17" i="9" s="1"/>
  <c r="E7" i="9"/>
  <c r="B7" i="9" s="1"/>
  <c r="E8" i="9"/>
  <c r="B8" i="9" s="1"/>
  <c r="F20" i="9" l="1"/>
  <c r="F14" i="9"/>
  <c r="B5"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<sst xmlns="http://schemas.openxmlformats.org/spreadsheetml/2006/main" count="4369" uniqueCount="3422">
  <si>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</si>
  <si>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</si>
  <si>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</si>
  <si>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</si>
  <si>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</si>
  <si>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</si>
  <si>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</si>
  <si>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</si>
  <si>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</si>
  <si>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</si>
  <si>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</si>
  <si>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</si>
  <si>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</si>
  <si>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</si>
  <si>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</si>
  <si>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</si>
  <si>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</si>
  <si>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</si>
  <si>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</si>
  <si>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</si>
  <si>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</si>
  <si>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</si>
  <si>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</si>
  <si>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</si>
  <si>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</si>
  <si>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</si>
  <si>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</si>
  <si>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</si>
  <si>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</si>
  <si>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</si>
  <si>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</si>
  <si>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LATICA GARČIN</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</si>
  <si>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</si>
  <si>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</si>
  <si>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</si>
  <si>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</si>
  <si>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</si>
  <si>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</si>
  <si>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</si>
  <si>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</si>
  <si>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</si>
  <si>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</si>
  <si>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</si>
  <si>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</si>
  <si>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</si>
  <si>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</si>
  <si>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</si>
  <si>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</si>
  <si>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</si>
  <si>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51548 - DJEČJI VRTIĆ LATICA GARČIN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</si>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</sst>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241484.82</v>
      </c>
      <c r="D2" s="6">
        <f>'PR-RAS'!E6</f>
        <v>275187.59999999998</v>
      </c>
      <c r="E2" s="6">
        <v>0</v>
      </c>
      <c r="F2" s="6">
        <v>0</v>
      </c>
      <c r="G2" s="7">
        <f t="shared" ref="G2:G264" si="0">(B2/1000)*(C2*1+D2*2)</f>
        <v>791.86002000000008</v>
      </c>
      <c r="H2" s="7">
        <f t="shared" ref="H2:H264" si="1">ABS(C2-ROUND(C2,0))+ABS(D2-ROUND(D2,0))</f>
        <v>0.58000000001629815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2400</v>
      </c>
      <c r="E46" s="1">
        <v>0</v>
      </c>
      <c r="F46" s="1">
        <v>0</v>
      </c>
      <c r="G46" s="2">
        <f t="shared" si="0"/>
        <v>216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2400</v>
      </c>
      <c r="E58" s="1">
        <v>0</v>
      </c>
      <c r="F58" s="1">
        <v>0</v>
      </c>
      <c r="G58" s="2">
        <f t="shared" si="0"/>
        <v>273.60000000000002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2400</v>
      </c>
      <c r="E60" s="1">
        <v>0</v>
      </c>
      <c r="F60" s="1">
        <v>0</v>
      </c>
      <c r="G60" s="2">
        <f t="shared" si="0"/>
        <v>283.2</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0.01</v>
      </c>
      <c r="D83" s="1">
        <f>'PR-RAS'!E87</f>
        <v>0</v>
      </c>
      <c r="E83" s="1">
        <v>0</v>
      </c>
      <c r="F83" s="1">
        <v>0</v>
      </c>
      <c r="G83" s="2">
        <f t="shared" si="0"/>
        <v>8.2000000000000009E-4</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840.14</v>
      </c>
      <c r="D102" s="1">
        <f>'PR-RAS'!E106</f>
        <v>0</v>
      </c>
      <c r="E102" s="1">
        <v>0</v>
      </c>
      <c r="F102" s="1">
        <v>0</v>
      </c>
      <c r="G102" s="2">
        <f t="shared" si="0"/>
        <v>84.854140000000001</v>
      </c>
      <c r="H102" s="2">
        <f t="shared" si="1"/>
        <v>0.13999999999998636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840.14</v>
      </c>
      <c r="D108" s="1">
        <f>'PR-RAS'!E112</f>
        <v>0</v>
      </c>
      <c r="E108" s="1">
        <v>0</v>
      </c>
      <c r="F108" s="1">
        <v>0</v>
      </c>
      <c r="G108" s="2">
        <f t="shared" si="0"/>
        <v>89.89497999999999</v>
      </c>
      <c r="H108" s="2">
        <f t="shared" si="1"/>
        <v>0.13999999999998636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840.14</v>
      </c>
      <c r="D113" s="1">
        <f>'PR-RAS'!E117</f>
        <v>0</v>
      </c>
      <c r="E113" s="1">
        <v>0</v>
      </c>
      <c r="F113" s="1">
        <v>0</v>
      </c>
      <c r="G113" s="2">
        <f t="shared" si="0"/>
        <v>94.095680000000002</v>
      </c>
      <c r="H113" s="2">
        <f t="shared" si="1"/>
        <v>0.13999999999998636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59506.549999999996</v>
      </c>
      <c r="D120" s="1">
        <f>'PR-RAS'!E124</f>
        <v>70604.02</v>
      </c>
      <c r="E120" s="1">
        <v>0</v>
      </c>
      <c r="F120" s="1">
        <v>0</v>
      </c>
      <c r="G120" s="2">
        <f t="shared" si="0"/>
        <v>23885.036209999998</v>
      </c>
      <c r="H120" s="2">
        <f t="shared" si="1"/>
        <v>0.47000000000844011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59108.38</v>
      </c>
      <c r="D121" s="1">
        <f>'PR-RAS'!E125</f>
        <v>70604.02</v>
      </c>
      <c r="E121" s="1">
        <v>0</v>
      </c>
      <c r="F121" s="1">
        <v>0</v>
      </c>
      <c r="G121" s="2">
        <f t="shared" si="0"/>
        <v>24037.970400000002</v>
      </c>
      <c r="H121" s="2">
        <f t="shared" si="1"/>
        <v>0.40000000000145519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59108.38</v>
      </c>
      <c r="D123" s="1">
        <f>'PR-RAS'!E127</f>
        <v>70604.02</v>
      </c>
      <c r="E123" s="1">
        <v>0</v>
      </c>
      <c r="F123" s="1">
        <v>0</v>
      </c>
      <c r="G123" s="2">
        <f t="shared" si="0"/>
        <v>24438.60324</v>
      </c>
      <c r="H123" s="2">
        <f t="shared" si="1"/>
        <v>0.40000000000145519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398.17</v>
      </c>
      <c r="D124" s="1">
        <f>'PR-RAS'!E128</f>
        <v>0</v>
      </c>
      <c r="E124" s="1">
        <v>0</v>
      </c>
      <c r="F124" s="1">
        <v>0</v>
      </c>
      <c r="G124" s="2">
        <f t="shared" si="0"/>
        <v>48.974910000000001</v>
      </c>
      <c r="H124" s="2">
        <f t="shared" si="1"/>
        <v>0.17000000000001592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398.17</v>
      </c>
      <c r="D125" s="1">
        <f>'PR-RAS'!E129</f>
        <v>0</v>
      </c>
      <c r="E125" s="1">
        <v>0</v>
      </c>
      <c r="F125" s="1">
        <v>0</v>
      </c>
      <c r="G125" s="2">
        <f t="shared" si="0"/>
        <v>49.373080000000002</v>
      </c>
      <c r="H125" s="2">
        <f t="shared" si="1"/>
        <v>0.17000000000001592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181138.12</v>
      </c>
      <c r="D129" s="1">
        <f>'PR-RAS'!E133</f>
        <v>201720.09</v>
      </c>
      <c r="E129" s="1">
        <v>0</v>
      </c>
      <c r="F129" s="1">
        <v>0</v>
      </c>
      <c r="G129" s="2">
        <f t="shared" si="0"/>
        <v>74826.022400000002</v>
      </c>
      <c r="H129" s="2">
        <f t="shared" si="1"/>
        <v>0.20999999999185093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181138.12</v>
      </c>
      <c r="D130" s="1">
        <f>'PR-RAS'!E134</f>
        <v>201720.09</v>
      </c>
      <c r="E130" s="1">
        <v>0</v>
      </c>
      <c r="F130" s="1">
        <v>0</v>
      </c>
      <c r="G130" s="2">
        <f t="shared" si="0"/>
        <v>75410.60070000001</v>
      </c>
      <c r="H130" s="2">
        <f t="shared" si="1"/>
        <v>0.20999999999185093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181138.12</v>
      </c>
      <c r="D131" s="1">
        <f>'PR-RAS'!E135</f>
        <v>201720.09</v>
      </c>
      <c r="E131" s="1">
        <v>0</v>
      </c>
      <c r="F131" s="1">
        <v>0</v>
      </c>
      <c r="G131" s="2">
        <f t="shared" si="0"/>
        <v>75995.179000000004</v>
      </c>
      <c r="H131" s="2">
        <f t="shared" si="1"/>
        <v>0.20999999999185093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463.49</v>
      </c>
      <c r="E135" s="1">
        <v>0</v>
      </c>
      <c r="F135" s="1">
        <v>0</v>
      </c>
      <c r="G135" s="2">
        <f t="shared" si="0"/>
        <v>124.21532000000001</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463.49</v>
      </c>
      <c r="E146" s="1">
        <v>0</v>
      </c>
      <c r="F146" s="1">
        <v>0</v>
      </c>
      <c r="G146" s="2">
        <f t="shared" si="0"/>
        <v>134.41209999999998</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239170.14</v>
      </c>
      <c r="D147" s="1">
        <f>'PR-RAS'!E151</f>
        <v>276493.84999999998</v>
      </c>
      <c r="E147" s="1">
        <v>0</v>
      </c>
      <c r="F147" s="1">
        <v>0</v>
      </c>
      <c r="G147" s="2">
        <f t="shared" si="0"/>
        <v>115655.04463999999</v>
      </c>
      <c r="H147" s="2">
        <f t="shared" si="1"/>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183467.43</v>
      </c>
      <c r="D148" s="1">
        <f>'PR-RAS'!E152</f>
        <v>203381.56</v>
      </c>
      <c r="E148" s="1">
        <v>0</v>
      </c>
      <c r="F148" s="1">
        <v>0</v>
      </c>
      <c r="G148" s="2">
        <f t="shared" si="0"/>
        <v>86763.890849999996</v>
      </c>
      <c r="H148" s="2">
        <f t="shared" si="1"/>
        <v>0.86999999999534339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151596.01999999999</v>
      </c>
      <c r="D149" s="1">
        <f>'PR-RAS'!E153</f>
        <v>163995.22</v>
      </c>
      <c r="E149" s="1">
        <v>0</v>
      </c>
      <c r="F149" s="1">
        <v>0</v>
      </c>
      <c r="G149" s="2">
        <f t="shared" si="0"/>
        <v>70978.796079999986</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151596.01999999999</v>
      </c>
      <c r="D150" s="1">
        <f>'PR-RAS'!E154</f>
        <v>163995.22</v>
      </c>
      <c r="E150" s="1">
        <v>0</v>
      </c>
      <c r="F150" s="1">
        <v>0</v>
      </c>
      <c r="G150" s="2">
        <f t="shared" si="0"/>
        <v>71458.382539999991</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8117.33</v>
      </c>
      <c r="D154" s="1">
        <f>'PR-RAS'!E158</f>
        <v>12327.16</v>
      </c>
      <c r="E154" s="1">
        <v>0</v>
      </c>
      <c r="F154" s="1">
        <v>0</v>
      </c>
      <c r="G154" s="2">
        <f t="shared" si="0"/>
        <v>5014.0624500000004</v>
      </c>
      <c r="H154" s="2">
        <f t="shared" si="1"/>
        <v>0.48999999999978172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23754.080000000002</v>
      </c>
      <c r="D155" s="1">
        <f>'PR-RAS'!E159</f>
        <v>27059.18</v>
      </c>
      <c r="E155" s="1">
        <v>0</v>
      </c>
      <c r="F155" s="1">
        <v>0</v>
      </c>
      <c r="G155" s="2">
        <f t="shared" si="0"/>
        <v>11992.35576</v>
      </c>
      <c r="H155" s="2">
        <f t="shared" si="1"/>
        <v>0.26000000000203727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23754.080000000002</v>
      </c>
      <c r="D157" s="1">
        <f>'PR-RAS'!E161</f>
        <v>27059.18</v>
      </c>
      <c r="E157" s="1">
        <v>0</v>
      </c>
      <c r="F157" s="1">
        <v>0</v>
      </c>
      <c r="G157" s="2">
        <f t="shared" si="0"/>
        <v>12148.100640000001</v>
      </c>
      <c r="H157" s="2">
        <f t="shared" si="1"/>
        <v>0.26000000000203727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54454.890000000007</v>
      </c>
      <c r="D159" s="1">
        <f>'PR-RAS'!E163</f>
        <v>71491.570000000007</v>
      </c>
      <c r="E159" s="1">
        <v>0</v>
      </c>
      <c r="F159" s="1">
        <v>0</v>
      </c>
      <c r="G159" s="2">
        <f t="shared" si="0"/>
        <v>31195.208740000005</v>
      </c>
      <c r="H159" s="2">
        <f t="shared" si="1"/>
        <v>0.5399999999863212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13198.35</v>
      </c>
      <c r="D160" s="1">
        <f>'PR-RAS'!E164</f>
        <v>12082.94</v>
      </c>
      <c r="E160" s="1">
        <v>0</v>
      </c>
      <c r="F160" s="1">
        <v>0</v>
      </c>
      <c r="G160" s="2">
        <f t="shared" si="0"/>
        <v>5940.9125700000004</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630.19000000000005</v>
      </c>
      <c r="D161" s="1">
        <f>'PR-RAS'!E165</f>
        <v>0</v>
      </c>
      <c r="E161" s="1">
        <v>0</v>
      </c>
      <c r="F161" s="1">
        <v>0</v>
      </c>
      <c r="G161" s="2">
        <f t="shared" si="0"/>
        <v>100.83040000000001</v>
      </c>
      <c r="H161" s="2">
        <f t="shared" si="1"/>
        <v>0.19000000000005457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10187.08</v>
      </c>
      <c r="D162" s="1">
        <f>'PR-RAS'!E166</f>
        <v>10568.99</v>
      </c>
      <c r="E162" s="1">
        <v>0</v>
      </c>
      <c r="F162" s="1">
        <v>0</v>
      </c>
      <c r="G162" s="2">
        <f t="shared" si="0"/>
        <v>5043.3346599999995</v>
      </c>
      <c r="H162" s="2">
        <f t="shared" si="1"/>
        <v>9.0000000000145519E-2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2103.42</v>
      </c>
      <c r="D163" s="1">
        <f>'PR-RAS'!E167</f>
        <v>1429.02</v>
      </c>
      <c r="E163" s="1">
        <v>0</v>
      </c>
      <c r="F163" s="1">
        <v>0</v>
      </c>
      <c r="G163" s="2">
        <f t="shared" si="0"/>
        <v>803.75652000000002</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277.66000000000003</v>
      </c>
      <c r="D164" s="1">
        <f>'PR-RAS'!E168</f>
        <v>84.93</v>
      </c>
      <c r="E164" s="1">
        <v>0</v>
      </c>
      <c r="F164" s="1">
        <v>0</v>
      </c>
      <c r="G164" s="2">
        <f t="shared" si="0"/>
        <v>72.945760000000007</v>
      </c>
      <c r="H164" s="2">
        <f t="shared" si="1"/>
        <v>0.40999999999996817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31625.66</v>
      </c>
      <c r="D165" s="1">
        <f>'PR-RAS'!E169</f>
        <v>45854.81</v>
      </c>
      <c r="E165" s="1">
        <v>0</v>
      </c>
      <c r="F165" s="1">
        <v>0</v>
      </c>
      <c r="G165" s="2">
        <f t="shared" si="0"/>
        <v>20226.985919999999</v>
      </c>
      <c r="H165" s="2">
        <f t="shared" si="1"/>
        <v>0.53000000000247383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5383.82</v>
      </c>
      <c r="D166" s="1">
        <f>'PR-RAS'!E170</f>
        <v>8224.64</v>
      </c>
      <c r="E166" s="1">
        <v>0</v>
      </c>
      <c r="F166" s="1">
        <v>0</v>
      </c>
      <c r="G166" s="2">
        <f t="shared" si="0"/>
        <v>3602.4614999999999</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18786.41</v>
      </c>
      <c r="D167" s="1">
        <f>'PR-RAS'!E171</f>
        <v>23932.59</v>
      </c>
      <c r="E167" s="1">
        <v>0</v>
      </c>
      <c r="F167" s="1">
        <v>0</v>
      </c>
      <c r="G167" s="2">
        <f t="shared" si="0"/>
        <v>11064.16394</v>
      </c>
      <c r="H167" s="2">
        <f t="shared" si="1"/>
        <v>0.81999999999970896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4398.0600000000004</v>
      </c>
      <c r="D168" s="1">
        <f>'PR-RAS'!E172</f>
        <v>7154.79</v>
      </c>
      <c r="E168" s="1">
        <v>0</v>
      </c>
      <c r="F168" s="1">
        <v>0</v>
      </c>
      <c r="G168" s="2">
        <f t="shared" si="0"/>
        <v>3124.1758800000002</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1385.64</v>
      </c>
      <c r="D169" s="1">
        <f>'PR-RAS'!E173</f>
        <v>766.32</v>
      </c>
      <c r="E169" s="1">
        <v>0</v>
      </c>
      <c r="F169" s="1">
        <v>0</v>
      </c>
      <c r="G169" s="2">
        <f t="shared" si="0"/>
        <v>490.27104000000008</v>
      </c>
      <c r="H169" s="2">
        <f t="shared" si="1"/>
        <v>0.67999999999994998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1579.82</v>
      </c>
      <c r="D170" s="1">
        <f>'PR-RAS'!E174</f>
        <v>5282.28</v>
      </c>
      <c r="E170" s="1">
        <v>0</v>
      </c>
      <c r="F170" s="1">
        <v>0</v>
      </c>
      <c r="G170" s="2">
        <f t="shared" si="0"/>
        <v>2052.40022</v>
      </c>
      <c r="H170" s="2">
        <f t="shared" si="1"/>
        <v>0.45999999999980901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91.91</v>
      </c>
      <c r="D172" s="1">
        <f>'PR-RAS'!E176</f>
        <v>494.19</v>
      </c>
      <c r="E172" s="1">
        <v>0</v>
      </c>
      <c r="F172" s="1">
        <v>0</v>
      </c>
      <c r="G172" s="2">
        <f t="shared" si="0"/>
        <v>184.72959</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7518.84</v>
      </c>
      <c r="D173" s="1">
        <f>'PR-RAS'!E177</f>
        <v>11184.240000000002</v>
      </c>
      <c r="E173" s="1">
        <v>0</v>
      </c>
      <c r="F173" s="1">
        <v>0</v>
      </c>
      <c r="G173" s="2">
        <f t="shared" si="0"/>
        <v>5140.6190400000005</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776.6</v>
      </c>
      <c r="D174" s="1">
        <f>'PR-RAS'!E178</f>
        <v>823.59</v>
      </c>
      <c r="E174" s="1">
        <v>0</v>
      </c>
      <c r="F174" s="1">
        <v>0</v>
      </c>
      <c r="G174" s="2">
        <f t="shared" si="0"/>
        <v>419.31394</v>
      </c>
      <c r="H174" s="2">
        <f t="shared" si="1"/>
        <v>0.80999999999994543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557.83000000000004</v>
      </c>
      <c r="D175" s="1">
        <f>'PR-RAS'!E179</f>
        <v>1521.53</v>
      </c>
      <c r="E175" s="1">
        <v>0</v>
      </c>
      <c r="F175" s="1">
        <v>0</v>
      </c>
      <c r="G175" s="2">
        <f t="shared" si="0"/>
        <v>626.55485999999996</v>
      </c>
      <c r="H175" s="2">
        <f t="shared" si="1"/>
        <v>0.63999999999998636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53.09</v>
      </c>
      <c r="D176" s="1">
        <f>'PR-RAS'!E180</f>
        <v>0</v>
      </c>
      <c r="E176" s="1">
        <v>0</v>
      </c>
      <c r="F176" s="1">
        <v>0</v>
      </c>
      <c r="G176" s="2">
        <f t="shared" si="0"/>
        <v>9.2907499999999992</v>
      </c>
      <c r="H176" s="2">
        <f t="shared" si="1"/>
        <v>9.0000000000003411E-2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1435.68</v>
      </c>
      <c r="D177" s="1">
        <f>'PR-RAS'!E181</f>
        <v>1373.54</v>
      </c>
      <c r="E177" s="1">
        <v>0</v>
      </c>
      <c r="F177" s="1">
        <v>0</v>
      </c>
      <c r="G177" s="2">
        <f t="shared" si="0"/>
        <v>736.16575999999998</v>
      </c>
      <c r="H177" s="2">
        <f t="shared" si="1"/>
        <v>0.77999999999997272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770.84</v>
      </c>
      <c r="D179" s="1">
        <f>'PR-RAS'!E183</f>
        <v>1068.96</v>
      </c>
      <c r="E179" s="1">
        <v>0</v>
      </c>
      <c r="F179" s="1">
        <v>0</v>
      </c>
      <c r="G179" s="2">
        <f t="shared" si="0"/>
        <v>517.75927999999999</v>
      </c>
      <c r="H179" s="2">
        <f t="shared" si="1"/>
        <v>0.19999999999993179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580.66</v>
      </c>
      <c r="D180" s="1">
        <f>'PR-RAS'!E184</f>
        <v>3106.07</v>
      </c>
      <c r="E180" s="1">
        <v>0</v>
      </c>
      <c r="F180" s="1">
        <v>0</v>
      </c>
      <c r="G180" s="2">
        <f t="shared" si="0"/>
        <v>1215.9112</v>
      </c>
      <c r="H180" s="2">
        <f t="shared" si="1"/>
        <v>0.41000000000019554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724.6</v>
      </c>
      <c r="E181" s="1">
        <v>0</v>
      </c>
      <c r="F181" s="1">
        <v>0</v>
      </c>
      <c r="G181" s="2">
        <f t="shared" si="0"/>
        <v>260.85599999999999</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3344.14</v>
      </c>
      <c r="D182" s="1">
        <f>'PR-RAS'!E186</f>
        <v>2565.9499999999998</v>
      </c>
      <c r="E182" s="1">
        <v>0</v>
      </c>
      <c r="F182" s="1">
        <v>0</v>
      </c>
      <c r="G182" s="2">
        <f t="shared" si="0"/>
        <v>1534.1632399999999</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2112.04</v>
      </c>
      <c r="D184" s="1">
        <f>'PR-RAS'!E188</f>
        <v>2369.58</v>
      </c>
      <c r="E184" s="1">
        <v>0</v>
      </c>
      <c r="F184" s="1">
        <v>0</v>
      </c>
      <c r="G184" s="2">
        <f t="shared" si="0"/>
        <v>1253.7695999999999</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1362.93</v>
      </c>
      <c r="D186" s="1">
        <f>'PR-RAS'!E190</f>
        <v>858.95</v>
      </c>
      <c r="E186" s="1">
        <v>0</v>
      </c>
      <c r="F186" s="1">
        <v>0</v>
      </c>
      <c r="G186" s="2">
        <f t="shared" si="0"/>
        <v>569.95354999999995</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73.23</v>
      </c>
      <c r="D187" s="1">
        <f>'PR-RAS'!E191</f>
        <v>958.35</v>
      </c>
      <c r="E187" s="1">
        <v>0</v>
      </c>
      <c r="F187" s="1">
        <v>0</v>
      </c>
      <c r="G187" s="2">
        <f t="shared" si="0"/>
        <v>370.12698</v>
      </c>
      <c r="H187" s="2">
        <f t="shared" si="1"/>
        <v>0.58000000000002672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270.17</v>
      </c>
      <c r="D189" s="1">
        <f>'PR-RAS'!E193</f>
        <v>0.33</v>
      </c>
      <c r="E189" s="1">
        <v>0</v>
      </c>
      <c r="F189" s="1">
        <v>0</v>
      </c>
      <c r="G189" s="2">
        <f t="shared" si="0"/>
        <v>50.91604000000001</v>
      </c>
      <c r="H189" s="2">
        <f t="shared" si="1"/>
        <v>0.50000000000001599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405.71</v>
      </c>
      <c r="D191" s="1">
        <f>'PR-RAS'!E195</f>
        <v>551.95000000000005</v>
      </c>
      <c r="E191" s="1">
        <v>0</v>
      </c>
      <c r="F191" s="1">
        <v>0</v>
      </c>
      <c r="G191" s="2">
        <f t="shared" si="0"/>
        <v>286.82590000000005</v>
      </c>
      <c r="H191" s="2">
        <f t="shared" si="1"/>
        <v>0.33999999999997499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1247.82</v>
      </c>
      <c r="D192" s="1">
        <f>'PR-RAS'!E196</f>
        <v>1620.72</v>
      </c>
      <c r="E192" s="1">
        <v>0</v>
      </c>
      <c r="F192" s="1">
        <v>0</v>
      </c>
      <c r="G192" s="2">
        <f t="shared" si="0"/>
        <v>857.44866000000002</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1247.82</v>
      </c>
      <c r="D206" s="1">
        <f>'PR-RAS'!E210</f>
        <v>1620.72</v>
      </c>
      <c r="E206" s="1">
        <v>0</v>
      </c>
      <c r="F206" s="1">
        <v>0</v>
      </c>
      <c r="G206" s="2">
        <f t="shared" si="0"/>
        <v>920.29830000000004</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1247.82</v>
      </c>
      <c r="D207" s="1">
        <f>'PR-RAS'!E211</f>
        <v>1620.72</v>
      </c>
      <c r="E207" s="1">
        <v>0</v>
      </c>
      <c r="F207" s="1">
        <v>0</v>
      </c>
      <c r="G207" s="2">
        <f t="shared" si="0"/>
        <v>924.78755999999998</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239170.14</v>
      </c>
      <c r="D285" s="1">
        <f>'PR-RAS'!E289</f>
        <v>276493.84999999998</v>
      </c>
      <c r="E285" s="1">
        <v>0</v>
      </c>
      <c r="F285" s="1">
        <v>0</v>
      </c>
      <c r="G285" s="2">
        <f t="shared" si="2"/>
        <v>224972.82655999996</v>
      </c>
      <c r="H285" s="2">
        <f t="shared" si="3"/>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2314.679999999993</v>
      </c>
      <c r="D286" s="1">
        <f>'PR-RAS'!E290</f>
        <v>0</v>
      </c>
      <c r="E286" s="1">
        <v>0</v>
      </c>
      <c r="F286" s="1">
        <v>0</v>
      </c>
      <c r="G286" s="2">
        <f t="shared" si="2"/>
        <v>659.68379999999797</v>
      </c>
      <c r="H286" s="2">
        <f t="shared" si="3"/>
        <v>0.32000000000698492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1306.25</v>
      </c>
      <c r="E287" s="1">
        <v>0</v>
      </c>
      <c r="F287" s="1">
        <v>0</v>
      </c>
      <c r="G287" s="2">
        <f t="shared" si="2"/>
        <v>747.17499999999995</v>
      </c>
      <c r="H287" s="2">
        <f t="shared" si="3"/>
        <v>0.25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7829.49</v>
      </c>
      <c r="D288" s="1">
        <f>'PR-RAS'!E292</f>
        <v>0</v>
      </c>
      <c r="E288" s="1">
        <v>0</v>
      </c>
      <c r="F288" s="1">
        <v>0</v>
      </c>
      <c r="G288" s="2">
        <f t="shared" si="2"/>
        <v>2247.0636299999996</v>
      </c>
      <c r="H288" s="2">
        <f t="shared" si="3"/>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1746</v>
      </c>
      <c r="E345" s="1">
        <v>0</v>
      </c>
      <c r="F345" s="1">
        <v>0</v>
      </c>
      <c r="G345" s="2">
        <f t="shared" si="2"/>
        <v>1201.2479999999998</v>
      </c>
      <c r="H345" s="2">
        <f t="shared" si="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1746</v>
      </c>
      <c r="E358" s="1">
        <v>0</v>
      </c>
      <c r="F358" s="1">
        <v>0</v>
      </c>
      <c r="G358" s="2">
        <f t="shared" si="2"/>
        <v>1246.644</v>
      </c>
      <c r="H358" s="2">
        <f t="shared" si="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2"/>
        <v>0</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2"/>
        <v>0</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1746</v>
      </c>
      <c r="E383" s="1">
        <v>0</v>
      </c>
      <c r="F383" s="1">
        <v>0</v>
      </c>
      <c r="G383" s="2">
        <f t="shared" si="2"/>
        <v>1333.944</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1746</v>
      </c>
      <c r="E384" s="1">
        <v>0</v>
      </c>
      <c r="F384" s="1">
        <v>0</v>
      </c>
      <c r="G384" s="2">
        <f t="shared" si="2"/>
        <v>1337.4359999999999</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1746</v>
      </c>
      <c r="E403" s="1">
        <v>0</v>
      </c>
      <c r="F403" s="1">
        <v>0</v>
      </c>
      <c r="G403" s="2">
        <f t="shared" si="2"/>
        <v>1403.7840000000001</v>
      </c>
      <c r="H403" s="2">
        <f t="shared" si="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10188.61</v>
      </c>
      <c r="D405" s="1">
        <f>'PR-RAS'!E410</f>
        <v>0</v>
      </c>
      <c r="E405" s="1">
        <v>0</v>
      </c>
      <c r="F405" s="1">
        <v>0</v>
      </c>
      <c r="G405" s="2">
        <f t="shared" si="2"/>
        <v>4116.1984400000001</v>
      </c>
      <c r="H405" s="2">
        <f t="shared" si="3"/>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241484.82</v>
      </c>
      <c r="D407" s="1">
        <f>'PR-RAS'!E412</f>
        <v>275187.59999999998</v>
      </c>
      <c r="E407" s="1">
        <v>0</v>
      </c>
      <c r="F407" s="1">
        <v>0</v>
      </c>
      <c r="G407" s="2">
        <f t="shared" si="2"/>
        <v>321495.16812000005</v>
      </c>
      <c r="H407" s="2">
        <f t="shared" si="3"/>
        <v>0.58000000001629815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239170.14</v>
      </c>
      <c r="D408" s="1">
        <f>'PR-RAS'!E413</f>
        <v>278239.84999999998</v>
      </c>
      <c r="E408" s="1">
        <v>0</v>
      </c>
      <c r="F408" s="1">
        <v>0</v>
      </c>
      <c r="G408" s="2">
        <f t="shared" si="2"/>
        <v>323829.48487999995</v>
      </c>
      <c r="H408" s="2">
        <f t="shared" si="3"/>
        <v>0.2900000000372529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2314.679999999993</v>
      </c>
      <c r="D409" s="1">
        <f>'PR-RAS'!E414</f>
        <v>0</v>
      </c>
      <c r="E409" s="1">
        <v>0</v>
      </c>
      <c r="F409" s="1">
        <v>0</v>
      </c>
      <c r="G409" s="2">
        <f t="shared" si="2"/>
        <v>944.38943999999708</v>
      </c>
      <c r="H409" s="2">
        <f t="shared" si="3"/>
        <v>0.32000000000698492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3052.25</v>
      </c>
      <c r="E410" s="1">
        <v>0</v>
      </c>
      <c r="F410" s="1">
        <v>0</v>
      </c>
      <c r="G410" s="2">
        <f t="shared" si="2"/>
        <v>2496.7404999999999</v>
      </c>
      <c r="H410" s="2">
        <f t="shared" si="3"/>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2359.1200000000008</v>
      </c>
      <c r="D412" s="1">
        <f>'PR-RAS'!E417</f>
        <v>0</v>
      </c>
      <c r="E412" s="1">
        <v>0</v>
      </c>
      <c r="F412" s="1">
        <v>0</v>
      </c>
      <c r="G412" s="2">
        <f t="shared" si="2"/>
        <v>969.59832000000029</v>
      </c>
      <c r="H412" s="2">
        <f t="shared" si="3"/>
        <v>0.12000000000080036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241484.82</v>
      </c>
      <c r="D633" s="1">
        <f>'PR-RAS'!E639</f>
        <v>275187.59999999998</v>
      </c>
      <c r="E633" s="1">
        <v>0</v>
      </c>
      <c r="F633" s="1">
        <v>0</v>
      </c>
      <c r="G633" s="2">
        <f t="shared" si="4"/>
        <v>500455.53263999999</v>
      </c>
      <c r="H633" s="2">
        <f t="shared" si="5"/>
        <v>0.58000000001629815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239170.14</v>
      </c>
      <c r="D634" s="1">
        <f>'PR-RAS'!E640</f>
        <v>278239.84999999998</v>
      </c>
      <c r="E634" s="1">
        <v>0</v>
      </c>
      <c r="F634" s="1">
        <v>0</v>
      </c>
      <c r="G634" s="2">
        <f t="shared" si="4"/>
        <v>503646.34872000001</v>
      </c>
      <c r="H634" s="2">
        <f t="shared" si="5"/>
        <v>0.2900000000372529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2314.679999999993</v>
      </c>
      <c r="D635" s="1">
        <f>'PR-RAS'!E641</f>
        <v>0</v>
      </c>
      <c r="E635" s="1">
        <v>0</v>
      </c>
      <c r="F635" s="1">
        <v>0</v>
      </c>
      <c r="G635" s="2">
        <f t="shared" si="4"/>
        <v>1467.5071199999957</v>
      </c>
      <c r="H635" s="2">
        <f t="shared" si="5"/>
        <v>0.32000000000698492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3052.25</v>
      </c>
      <c r="E636" s="1">
        <v>0</v>
      </c>
      <c r="F636" s="1">
        <v>0</v>
      </c>
      <c r="G636" s="2">
        <f t="shared" si="4"/>
        <v>3876.3575000000001</v>
      </c>
      <c r="H636" s="2">
        <f t="shared" si="5"/>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2359.1200000000008</v>
      </c>
      <c r="D638" s="1">
        <f>'PR-RAS'!E644</f>
        <v>0</v>
      </c>
      <c r="E638" s="1">
        <v>0</v>
      </c>
      <c r="F638" s="1">
        <v>0</v>
      </c>
      <c r="G638" s="2">
        <f t="shared" si="4"/>
        <v>1502.7594400000005</v>
      </c>
      <c r="H638" s="2">
        <f t="shared" si="5"/>
        <v>0.12000000000080036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4"/>
        <v>0</v>
      </c>
      <c r="H639" s="2">
        <f t="shared" si="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44.440000000007785</v>
      </c>
      <c r="D640" s="1">
        <f>'PR-RAS'!E646</f>
        <v>3052.25</v>
      </c>
      <c r="E640" s="1">
        <v>0</v>
      </c>
      <c r="F640" s="1">
        <v>0</v>
      </c>
      <c r="G640" s="2">
        <f t="shared" si="4"/>
        <v>3929.1726600000052</v>
      </c>
      <c r="H640" s="2">
        <f t="shared" si="5"/>
        <v>0.69000000000778527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17075.810000000001</v>
      </c>
      <c r="D641" s="1">
        <f>'PR-RAS'!E647</f>
        <v>17783.68</v>
      </c>
      <c r="E641" s="1">
        <v>0</v>
      </c>
      <c r="F641" s="1">
        <v>0</v>
      </c>
      <c r="G641" s="2">
        <f t="shared" si="4"/>
        <v>33691.628799999999</v>
      </c>
      <c r="H641" s="2">
        <f t="shared" si="5"/>
        <v>0.50999999999839929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740.37</v>
      </c>
      <c r="D642" s="1">
        <f>'PR-RAS'!E649</f>
        <v>539.26</v>
      </c>
      <c r="E642" s="1">
        <v>0</v>
      </c>
      <c r="F642" s="1">
        <v>0</v>
      </c>
      <c r="G642" s="2">
        <f t="shared" si="4"/>
        <v>1165.90849</v>
      </c>
      <c r="H642" s="2">
        <f t="shared" si="5"/>
        <v>0.62999999999999545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244238.93</v>
      </c>
      <c r="D643" s="1">
        <f>'PR-RAS'!E650</f>
        <v>275239.46000000002</v>
      </c>
      <c r="E643" s="1">
        <v>0</v>
      </c>
      <c r="F643" s="1">
        <v>0</v>
      </c>
      <c r="G643" s="2">
        <f t="shared" si="4"/>
        <v>510208.85970000009</v>
      </c>
      <c r="H643" s="2">
        <f t="shared" si="5"/>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244440.01</v>
      </c>
      <c r="D644" s="1">
        <f>'PR-RAS'!E651</f>
        <v>273433.43</v>
      </c>
      <c r="E644" s="1">
        <v>0</v>
      </c>
      <c r="F644" s="1">
        <v>0</v>
      </c>
      <c r="G644" s="2">
        <f t="shared" si="4"/>
        <v>508810.31741000002</v>
      </c>
      <c r="H644" s="2">
        <f t="shared" si="5"/>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539.28999999997905</v>
      </c>
      <c r="D645" s="1">
        <f>'PR-RAS'!E652</f>
        <v>2345.2900000000373</v>
      </c>
      <c r="E645" s="1">
        <v>0</v>
      </c>
      <c r="F645" s="1">
        <v>0</v>
      </c>
      <c r="G645" s="2">
        <f t="shared" si="4"/>
        <v>3368.0362800000344</v>
      </c>
      <c r="H645" s="2">
        <f t="shared" si="5"/>
        <v>0.58000000001629815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4"/>
        <v>25.193999999999999</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4"/>
        <v>25.272000000000002</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2400</v>
      </c>
      <c r="E666" s="1">
        <v>0</v>
      </c>
      <c r="F666" s="1">
        <v>0</v>
      </c>
      <c r="G666" s="2">
        <f t="shared" si="4"/>
        <v>3192</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10187.08</v>
      </c>
      <c r="D711" s="1">
        <f>'PR-RAS'!E718</f>
        <v>10568.99</v>
      </c>
      <c r="E711" s="1">
        <v>0</v>
      </c>
      <c r="F711" s="1">
        <v>0</v>
      </c>
      <c r="G711" s="2">
        <f t="shared" si="4"/>
        <v>22240.792599999997</v>
      </c>
      <c r="H711" s="2">
        <f t="shared" si="5"/>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411.51</v>
      </c>
      <c r="D713" s="1">
        <f>'PR-RAS'!E720</f>
        <v>525.6</v>
      </c>
      <c r="E713" s="1">
        <v>0</v>
      </c>
      <c r="F713" s="1">
        <v>0</v>
      </c>
      <c r="G713" s="2">
        <f t="shared" si="4"/>
        <v>1041.4495199999999</v>
      </c>
      <c r="H713" s="2">
        <f t="shared" si="5"/>
        <v>0.88999999999998636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205.37</v>
      </c>
      <c r="D719" s="1">
        <f>'PR-RAS'!E726</f>
        <v>329.3</v>
      </c>
      <c r="E719" s="1">
        <v>0</v>
      </c>
      <c r="F719" s="1">
        <v>0</v>
      </c>
      <c r="G719" s="2">
        <f t="shared" si="4"/>
        <v>620.33046000000002</v>
      </c>
      <c r="H719" s="2">
        <f t="shared" si="5"/>
        <v>0.67000000000001592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103480.22000000003</v>
      </c>
      <c r="D984" s="6">
        <f>BILANCA!E6</f>
        <v>96695.50999999998</v>
      </c>
      <c r="E984" s="6">
        <v>0</v>
      </c>
      <c r="F984" s="6">
        <v>0</v>
      </c>
      <c r="G984" s="7">
        <f t="shared" ref="G984:G1241" si="12">B984/1000*C984+B984/500*D984</f>
        <v>296.87124</v>
      </c>
      <c r="H984" s="7">
        <f t="shared" si="11"/>
        <v>0.71000000005005859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62423.480000000018</v>
      </c>
      <c r="D985" s="1">
        <f>BILANCA!E7</f>
        <v>48722.549999999988</v>
      </c>
      <c r="E985" s="1">
        <v>0</v>
      </c>
      <c r="F985" s="1">
        <v>0</v>
      </c>
      <c r="G985" s="2">
        <f t="shared" si="12"/>
        <v>319.73716000000002</v>
      </c>
      <c r="H985" s="2">
        <f t="shared" si="11"/>
        <v>0.93000000002939487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62423.480000000018</v>
      </c>
      <c r="D990" s="1">
        <f>BILANCA!E12</f>
        <v>48722.549999999988</v>
      </c>
      <c r="E990" s="1">
        <v>0</v>
      </c>
      <c r="F990" s="1">
        <v>0</v>
      </c>
      <c r="G990" s="2">
        <f t="shared" si="12"/>
        <v>1119.08006</v>
      </c>
      <c r="H990" s="2">
        <f t="shared" si="11"/>
        <v>0.93000000002939487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62008.720000000016</v>
      </c>
      <c r="D997" s="1">
        <f>BILANCA!E19</f>
        <v>46769.169999999991</v>
      </c>
      <c r="E997" s="1">
        <v>0</v>
      </c>
      <c r="F997" s="1">
        <v>0</v>
      </c>
      <c r="G997" s="2">
        <f t="shared" si="12"/>
        <v>2177.6588400000001</v>
      </c>
      <c r="H997" s="2">
        <f t="shared" si="11"/>
        <v>0.44999999997526174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63026.85</v>
      </c>
      <c r="D998" s="1">
        <f>BILANCA!E20</f>
        <v>63026.84</v>
      </c>
      <c r="E998" s="1">
        <v>0</v>
      </c>
      <c r="F998" s="1">
        <v>0</v>
      </c>
      <c r="G998" s="2">
        <f t="shared" si="12"/>
        <v>2836.20795</v>
      </c>
      <c r="H998" s="2">
        <f t="shared" si="11"/>
        <v>0.31000000000494765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261.3</v>
      </c>
      <c r="D999" s="1">
        <f>BILANCA!E21</f>
        <v>261.3</v>
      </c>
      <c r="E999" s="1">
        <v>0</v>
      </c>
      <c r="F999" s="1">
        <v>0</v>
      </c>
      <c r="G999" s="2">
        <f t="shared" si="12"/>
        <v>12.542400000000001</v>
      </c>
      <c r="H999" s="2">
        <f t="shared" si="11"/>
        <v>0.60000000000002274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9291.26</v>
      </c>
      <c r="D1000" s="1">
        <f>BILANCA!E22</f>
        <v>9291.27</v>
      </c>
      <c r="E1000" s="1">
        <v>0</v>
      </c>
      <c r="F1000" s="1">
        <v>0</v>
      </c>
      <c r="G1000" s="2">
        <f t="shared" si="12"/>
        <v>473.8546</v>
      </c>
      <c r="H1000" s="2">
        <f t="shared" si="11"/>
        <v>0.53000000000065484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9581.27</v>
      </c>
      <c r="D1003" s="1">
        <f>BILANCA!E25</f>
        <v>9581.26</v>
      </c>
      <c r="E1003" s="1">
        <v>0</v>
      </c>
      <c r="F1003" s="1">
        <v>0</v>
      </c>
      <c r="G1003" s="2">
        <f t="shared" si="12"/>
        <v>574.87580000000003</v>
      </c>
      <c r="H1003" s="2">
        <f t="shared" si="11"/>
        <v>0.53000000000065484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15881.99</v>
      </c>
      <c r="D1004" s="1">
        <f>BILANCA!E26</f>
        <v>15881.98</v>
      </c>
      <c r="E1004" s="1">
        <v>0</v>
      </c>
      <c r="F1004" s="1">
        <v>0</v>
      </c>
      <c r="G1004" s="2">
        <f t="shared" si="12"/>
        <v>1000.5649500000001</v>
      </c>
      <c r="H1004" s="2">
        <f t="shared" si="11"/>
        <v>3.0000000000654836E-2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36033.949999999997</v>
      </c>
      <c r="D1006" s="1">
        <f>BILANCA!E28</f>
        <v>51273.48</v>
      </c>
      <c r="E1006" s="1">
        <v>0</v>
      </c>
      <c r="F1006" s="1">
        <v>0</v>
      </c>
      <c r="G1006" s="2">
        <f t="shared" si="12"/>
        <v>3187.3609299999998</v>
      </c>
      <c r="H1006" s="2">
        <f t="shared" si="11"/>
        <v>0.5300000000061118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1746</v>
      </c>
      <c r="E1019" s="1">
        <v>0</v>
      </c>
      <c r="F1019" s="1">
        <v>0</v>
      </c>
      <c r="G1019" s="2">
        <f t="shared" si="12"/>
        <v>125.71199999999999</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1746</v>
      </c>
      <c r="E1020" s="1">
        <v>0</v>
      </c>
      <c r="F1020" s="1">
        <v>0</v>
      </c>
      <c r="G1020" s="2">
        <f t="shared" si="12"/>
        <v>129.20400000000001</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414.76</v>
      </c>
      <c r="D1023" s="1">
        <f>BILANCA!E45</f>
        <v>207.38</v>
      </c>
      <c r="E1023" s="1">
        <v>0</v>
      </c>
      <c r="F1023" s="1">
        <v>0</v>
      </c>
      <c r="G1023" s="2">
        <f t="shared" si="12"/>
        <v>33.180799999999998</v>
      </c>
      <c r="H1023" s="2">
        <f t="shared" si="11"/>
        <v>0.62000000000000455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829.52</v>
      </c>
      <c r="D1025" s="1">
        <f>BILANCA!E47</f>
        <v>829.52</v>
      </c>
      <c r="E1025" s="1">
        <v>0</v>
      </c>
      <c r="F1025" s="1">
        <v>0</v>
      </c>
      <c r="G1025" s="2">
        <f t="shared" si="12"/>
        <v>104.51952</v>
      </c>
      <c r="H1025" s="2">
        <f t="shared" si="11"/>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414.76</v>
      </c>
      <c r="D1028" s="1">
        <f>BILANCA!E50</f>
        <v>622.14</v>
      </c>
      <c r="E1028" s="1">
        <v>0</v>
      </c>
      <c r="F1028" s="1">
        <v>0</v>
      </c>
      <c r="G1028" s="2">
        <f t="shared" si="12"/>
        <v>74.65679999999999</v>
      </c>
      <c r="H1028" s="2">
        <f t="shared" si="11"/>
        <v>0.37999999999999545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29543.21</v>
      </c>
      <c r="D1032" s="1">
        <f>BILANCA!E54</f>
        <v>34670.559999999998</v>
      </c>
      <c r="E1032" s="1">
        <v>0</v>
      </c>
      <c r="F1032" s="1">
        <v>0</v>
      </c>
      <c r="G1032" s="2">
        <f t="shared" si="12"/>
        <v>4845.3321699999997</v>
      </c>
      <c r="H1032" s="2">
        <f t="shared" si="11"/>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29543.21</v>
      </c>
      <c r="D1033" s="1">
        <f>BILANCA!E55</f>
        <v>34670.559999999998</v>
      </c>
      <c r="E1033" s="1">
        <v>0</v>
      </c>
      <c r="F1033" s="1">
        <v>0</v>
      </c>
      <c r="G1033" s="2">
        <f t="shared" si="12"/>
        <v>4944.2165000000005</v>
      </c>
      <c r="H1033" s="2">
        <f t="shared" si="11"/>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41056.740000000005</v>
      </c>
      <c r="D1046" s="1">
        <f>BILANCA!E68</f>
        <v>47972.959999999999</v>
      </c>
      <c r="E1046" s="1">
        <v>0</v>
      </c>
      <c r="F1046" s="1">
        <v>0</v>
      </c>
      <c r="G1046" s="2">
        <f t="shared" si="12"/>
        <v>8631.1675800000012</v>
      </c>
      <c r="H1046" s="2">
        <f t="shared" si="11"/>
        <v>0.29999999999563443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539.29</v>
      </c>
      <c r="D1047" s="1">
        <f>BILANCA!E69</f>
        <v>2345.29</v>
      </c>
      <c r="E1047" s="1">
        <v>0</v>
      </c>
      <c r="F1047" s="1">
        <v>0</v>
      </c>
      <c r="G1047" s="2">
        <f t="shared" si="12"/>
        <v>334.71168</v>
      </c>
      <c r="H1047" s="2">
        <f t="shared" si="11"/>
        <v>0.57999999999992724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539.26</v>
      </c>
      <c r="D1048" s="1">
        <f>BILANCA!E70</f>
        <v>2345.29</v>
      </c>
      <c r="E1048" s="1">
        <v>0</v>
      </c>
      <c r="F1048" s="1">
        <v>0</v>
      </c>
      <c r="G1048" s="2">
        <f t="shared" si="12"/>
        <v>339.93959999999998</v>
      </c>
      <c r="H1048" s="2">
        <f t="shared" si="11"/>
        <v>0.54999999999995453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539.26</v>
      </c>
      <c r="D1050" s="1">
        <f>BILANCA!E72</f>
        <v>2345.29</v>
      </c>
      <c r="E1050" s="1">
        <v>0</v>
      </c>
      <c r="F1050" s="1">
        <v>0</v>
      </c>
      <c r="G1050" s="2">
        <f t="shared" si="12"/>
        <v>350.39928000000003</v>
      </c>
      <c r="H1050" s="2">
        <f t="shared" si="11"/>
        <v>0.54999999999995453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0.03</v>
      </c>
      <c r="D1054" s="1">
        <f>BILANCA!E76</f>
        <v>0</v>
      </c>
      <c r="E1054" s="1">
        <v>0</v>
      </c>
      <c r="F1054" s="1">
        <v>0</v>
      </c>
      <c r="G1054" s="2">
        <f t="shared" si="12"/>
        <v>2.1299999999999995E-3</v>
      </c>
      <c r="H1054" s="2">
        <f t="shared" si="11"/>
        <v>0.03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116.85</v>
      </c>
      <c r="D1056" s="1">
        <f>BILANCA!E78</f>
        <v>0</v>
      </c>
      <c r="E1056" s="1">
        <v>0</v>
      </c>
      <c r="F1056" s="1">
        <v>0</v>
      </c>
      <c r="G1056" s="2">
        <f t="shared" si="12"/>
        <v>8.5300499999999992</v>
      </c>
      <c r="H1056" s="2">
        <f t="shared" si="11"/>
        <v>0.15000000000000568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116.85</v>
      </c>
      <c r="D1064" s="1">
        <f>BILANCA!E86</f>
        <v>0</v>
      </c>
      <c r="E1064" s="1">
        <v>0</v>
      </c>
      <c r="F1064" s="1">
        <v>0</v>
      </c>
      <c r="G1064" s="2">
        <f t="shared" si="12"/>
        <v>9.4648500000000002</v>
      </c>
      <c r="H1064" s="2">
        <f t="shared" si="11"/>
        <v>0.15000000000000568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23324.79</v>
      </c>
      <c r="D1124" s="1">
        <f>BILANCA!E146</f>
        <v>27843.989999999998</v>
      </c>
      <c r="E1124" s="1">
        <v>0</v>
      </c>
      <c r="F1124" s="1">
        <v>0</v>
      </c>
      <c r="G1124" s="2">
        <f t="shared" si="12"/>
        <v>11140.800569999998</v>
      </c>
      <c r="H1124" s="2">
        <f t="shared" si="1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600</v>
      </c>
      <c r="E1127" s="1">
        <v>0</v>
      </c>
      <c r="F1127" s="1">
        <v>0</v>
      </c>
      <c r="G1127" s="2">
        <f t="shared" si="12"/>
        <v>172.79999999999998</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600</v>
      </c>
      <c r="E1131" s="1">
        <v>0</v>
      </c>
      <c r="F1131" s="1">
        <v>0</v>
      </c>
      <c r="G1131" s="2">
        <f t="shared" si="12"/>
        <v>177.6</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6248.98</v>
      </c>
      <c r="D1138" s="1">
        <f>BILANCA!E160</f>
        <v>9460.33</v>
      </c>
      <c r="E1138" s="1">
        <v>0</v>
      </c>
      <c r="F1138" s="1">
        <v>0</v>
      </c>
      <c r="G1138" s="2">
        <f t="shared" si="12"/>
        <v>3901.2941999999998</v>
      </c>
      <c r="H1138" s="2">
        <f t="shared" si="13"/>
        <v>0.3500000000003638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17075.810000000001</v>
      </c>
      <c r="D1139" s="1">
        <f>BILANCA!E161</f>
        <v>17783.66</v>
      </c>
      <c r="E1139" s="1">
        <v>0</v>
      </c>
      <c r="F1139" s="1">
        <v>0</v>
      </c>
      <c r="G1139" s="2">
        <f t="shared" si="12"/>
        <v>8212.3282799999997</v>
      </c>
      <c r="H1139" s="2">
        <f t="shared" si="13"/>
        <v>0.52999999999883585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17075.810000000001</v>
      </c>
      <c r="D1148" s="1">
        <f>BILANCA!E170</f>
        <v>17783.68</v>
      </c>
      <c r="E1148" s="1">
        <v>0</v>
      </c>
      <c r="F1148" s="1">
        <v>0</v>
      </c>
      <c r="G1148" s="2">
        <f t="shared" si="12"/>
        <v>8686.1230500000001</v>
      </c>
      <c r="H1148" s="2">
        <f t="shared" si="13"/>
        <v>0.50999999999839929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17075.810000000001</v>
      </c>
      <c r="D1151" s="1">
        <f>BILANCA!E173</f>
        <v>17783.68</v>
      </c>
      <c r="E1151" s="1">
        <v>0</v>
      </c>
      <c r="F1151" s="1">
        <v>0</v>
      </c>
      <c r="G1151" s="2">
        <f t="shared" si="12"/>
        <v>8844.0525600000001</v>
      </c>
      <c r="H1151" s="2">
        <f t="shared" si="13"/>
        <v>0.50999999999839929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103480.22</v>
      </c>
      <c r="D1152" s="1">
        <f>BILANCA!E175</f>
        <v>96695.510000000009</v>
      </c>
      <c r="E1152" s="1">
        <v>0</v>
      </c>
      <c r="F1152" s="1">
        <v>0</v>
      </c>
      <c r="G1152" s="2">
        <f t="shared" si="12"/>
        <v>50171.239560000009</v>
      </c>
      <c r="H1152" s="2">
        <f t="shared" si="13"/>
        <v>0.70999999999185093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17776.400000000001</v>
      </c>
      <c r="D1153" s="1">
        <f>BILANCA!E176</f>
        <v>23093.21</v>
      </c>
      <c r="E1153" s="1">
        <v>0</v>
      </c>
      <c r="F1153" s="1">
        <v>0</v>
      </c>
      <c r="G1153" s="2">
        <f t="shared" si="12"/>
        <v>10873.679400000001</v>
      </c>
      <c r="H1153" s="2">
        <f t="shared" si="13"/>
        <v>0.61000000000058208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17776.400000000001</v>
      </c>
      <c r="D1154" s="1">
        <f>BILANCA!E177</f>
        <v>21347.21</v>
      </c>
      <c r="E1154" s="1">
        <v>0</v>
      </c>
      <c r="F1154" s="1">
        <v>0</v>
      </c>
      <c r="G1154" s="2">
        <f t="shared" si="12"/>
        <v>10340.51022</v>
      </c>
      <c r="H1154" s="2">
        <f t="shared" si="13"/>
        <v>0.61000000000058208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16267.27</v>
      </c>
      <c r="D1155" s="1">
        <f>BILANCA!E178</f>
        <v>16927.66</v>
      </c>
      <c r="E1155" s="1">
        <v>0</v>
      </c>
      <c r="F1155" s="1">
        <v>0</v>
      </c>
      <c r="G1155" s="2">
        <f t="shared" si="12"/>
        <v>8621.0854799999997</v>
      </c>
      <c r="H1155" s="2">
        <f t="shared" si="1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1509.13</v>
      </c>
      <c r="D1156" s="1">
        <f>BILANCA!E179</f>
        <v>4419.55</v>
      </c>
      <c r="E1156" s="1">
        <v>0</v>
      </c>
      <c r="F1156" s="1">
        <v>0</v>
      </c>
      <c r="G1156" s="2">
        <f t="shared" si="12"/>
        <v>1790.24379</v>
      </c>
      <c r="H1156" s="2">
        <f t="shared" si="1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1746</v>
      </c>
      <c r="E1166" s="1">
        <v>0</v>
      </c>
      <c r="F1166" s="1">
        <v>0</v>
      </c>
      <c r="G1166" s="2">
        <f t="shared" si="12"/>
        <v>639.03599999999994</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85703.82</v>
      </c>
      <c r="D1214" s="1">
        <f>BILANCA!E237</f>
        <v>73602.3</v>
      </c>
      <c r="E1214" s="1">
        <v>0</v>
      </c>
      <c r="F1214" s="1">
        <v>0</v>
      </c>
      <c r="G1214" s="2">
        <f t="shared" si="12"/>
        <v>53801.845020000008</v>
      </c>
      <c r="H1214" s="2">
        <f t="shared" si="13"/>
        <v>0.47999999999592546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62423.47</v>
      </c>
      <c r="D1215" s="1">
        <f>BILANCA!E238</f>
        <v>48722.55</v>
      </c>
      <c r="E1215" s="1">
        <v>0</v>
      </c>
      <c r="F1215" s="1">
        <v>0</v>
      </c>
      <c r="G1215" s="2">
        <f t="shared" si="12"/>
        <v>37089.508240000003</v>
      </c>
      <c r="H1215" s="2">
        <f t="shared" si="13"/>
        <v>0.91999999999825377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62423.47</v>
      </c>
      <c r="D1216" s="1">
        <f>BILANCA!E239</f>
        <v>48722.55</v>
      </c>
      <c r="E1216" s="1">
        <v>0</v>
      </c>
      <c r="F1216" s="1">
        <v>0</v>
      </c>
      <c r="G1216" s="2">
        <f t="shared" si="12"/>
        <v>37249.376810000002</v>
      </c>
      <c r="H1216" s="2">
        <f t="shared" si="13"/>
        <v>0.91999999999825377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62423.47</v>
      </c>
      <c r="D1217" s="1">
        <f>BILANCA!E240</f>
        <v>48722.55</v>
      </c>
      <c r="E1217" s="1">
        <v>0</v>
      </c>
      <c r="F1217" s="1">
        <v>0</v>
      </c>
      <c r="G1217" s="2">
        <f t="shared" si="12"/>
        <v>37409.245380000008</v>
      </c>
      <c r="H1217" s="2">
        <f t="shared" si="13"/>
        <v>0.91999999999825377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-44.44</v>
      </c>
      <c r="D1222" s="1">
        <f>BILANCA!E245</f>
        <v>-3052.25</v>
      </c>
      <c r="E1222" s="1">
        <v>0</v>
      </c>
      <c r="F1222" s="1">
        <v>0</v>
      </c>
      <c r="G1222" s="2">
        <f t="shared" si="12"/>
        <v>-1469.5966599999999</v>
      </c>
      <c r="H1222" s="2">
        <f t="shared" si="13"/>
        <v>0.68999999999999773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2"/>
        <v>0</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44.44</v>
      </c>
      <c r="D1227" s="1">
        <f>BILANCA!E250</f>
        <v>3052.25</v>
      </c>
      <c r="E1227" s="1">
        <v>0</v>
      </c>
      <c r="F1227" s="1">
        <v>0</v>
      </c>
      <c r="G1227" s="2">
        <f t="shared" si="12"/>
        <v>1500.3413600000001</v>
      </c>
      <c r="H1227" s="2">
        <f t="shared" si="13"/>
        <v>0.68999999999999773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44.44</v>
      </c>
      <c r="D1228" s="1">
        <f>BILANCA!E251</f>
        <v>1746</v>
      </c>
      <c r="E1228" s="1">
        <v>0</v>
      </c>
      <c r="F1228" s="1">
        <v>0</v>
      </c>
      <c r="G1228" s="2">
        <f t="shared" si="12"/>
        <v>866.42779999999993</v>
      </c>
      <c r="H1228" s="2">
        <f t="shared" si="13"/>
        <v>0.43999999999999773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1306.25</v>
      </c>
      <c r="E1229" s="1">
        <v>0</v>
      </c>
      <c r="F1229" s="1">
        <v>0</v>
      </c>
      <c r="G1229" s="2">
        <f t="shared" si="12"/>
        <v>642.67499999999995</v>
      </c>
      <c r="H1229" s="2">
        <f t="shared" si="1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23324.79</v>
      </c>
      <c r="D1232" s="1">
        <f>BILANCA!E255</f>
        <v>27932</v>
      </c>
      <c r="E1232" s="1">
        <v>0</v>
      </c>
      <c r="F1232" s="1">
        <v>0</v>
      </c>
      <c r="G1232" s="2">
        <f t="shared" si="12"/>
        <v>19718.008710000002</v>
      </c>
      <c r="H1232" s="2">
        <f t="shared" si="13"/>
        <v>0.20999999999912689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23324.79</v>
      </c>
      <c r="D1241" s="1">
        <f>BILANCA!E265</f>
        <v>27843.99</v>
      </c>
      <c r="E1241" s="1">
        <v>0</v>
      </c>
      <c r="F1241" s="1">
        <v>0</v>
      </c>
      <c r="G1241" s="2">
        <f t="shared" si="12"/>
        <v>20385.294660000003</v>
      </c>
      <c r="H1241" s="2">
        <f t="shared" si="13"/>
        <v>0.21999999999752617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116.85</v>
      </c>
      <c r="D1247" s="1">
        <f>BILANCA!E271</f>
        <v>0</v>
      </c>
      <c r="E1247" s="1">
        <v>0</v>
      </c>
      <c r="F1247" s="1">
        <v>0</v>
      </c>
      <c r="G1247" s="2">
        <f t="shared" si="14"/>
        <v>30.848400000000002</v>
      </c>
      <c r="H1247" s="2">
        <f t="shared" si="13"/>
        <v>0.15000000000000568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326.5</v>
      </c>
      <c r="D1263" s="1">
        <f>BILANCA!E287</f>
        <v>2163.11</v>
      </c>
      <c r="E1263" s="1">
        <v>0</v>
      </c>
      <c r="F1263" s="1">
        <v>0</v>
      </c>
      <c r="G1263" s="2">
        <f t="shared" si="14"/>
        <v>1302.7616000000003</v>
      </c>
      <c r="H1263" s="2">
        <f t="shared" si="13"/>
        <v>0.61000000000012733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17449.900000000001</v>
      </c>
      <c r="D1264" s="1">
        <f>BILANCA!E288</f>
        <v>19184.099999999999</v>
      </c>
      <c r="E1264" s="1">
        <v>0</v>
      </c>
      <c r="F1264" s="1">
        <v>0</v>
      </c>
      <c r="G1264" s="2">
        <f t="shared" si="14"/>
        <v>15684.886100000002</v>
      </c>
      <c r="H1264" s="2">
        <f t="shared" si="13"/>
        <v>0.19999999999708962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1746</v>
      </c>
      <c r="E1265" s="1">
        <v>0</v>
      </c>
      <c r="F1265" s="1">
        <v>0</v>
      </c>
      <c r="G1265" s="2">
        <f t="shared" si="14"/>
        <v>984.74399999999991</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239170.14</v>
      </c>
      <c r="D1408" s="1">
        <f>'RAS-funkcijski'!E114</f>
        <v>278239.84999999998</v>
      </c>
      <c r="E1408" s="1">
        <v>0</v>
      </c>
      <c r="F1408" s="1">
        <v>0</v>
      </c>
      <c r="G1408" s="2">
        <f t="shared" si="14"/>
        <v>87521.482399999994</v>
      </c>
      <c r="H1408" s="2">
        <f t="shared" si="17"/>
        <v>0.2900000000372529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239170.14</v>
      </c>
      <c r="D1409" s="1">
        <f>'RAS-funkcijski'!E115</f>
        <v>278239.84999999998</v>
      </c>
      <c r="E1409" s="1">
        <v>0</v>
      </c>
      <c r="F1409" s="1">
        <v>0</v>
      </c>
      <c r="G1409" s="2">
        <f t="shared" si="14"/>
        <v>88317.132240000006</v>
      </c>
      <c r="H1409" s="2">
        <f t="shared" si="1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239170.14</v>
      </c>
      <c r="D1410" s="1">
        <f>'RAS-funkcijski'!E116</f>
        <v>278239.84999999998</v>
      </c>
      <c r="E1410" s="1">
        <v>0</v>
      </c>
      <c r="F1410" s="1">
        <v>0</v>
      </c>
      <c r="G1410" s="2">
        <f t="shared" si="14"/>
        <v>89112.782080000004</v>
      </c>
      <c r="H1410" s="2">
        <f t="shared" si="17"/>
        <v>0.2900000000372529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239170.14</v>
      </c>
      <c r="D1435" s="13">
        <f>'RAS-funkcijski'!E141</f>
        <v>278239.84999999998</v>
      </c>
      <c r="E1435" s="13">
        <v>0</v>
      </c>
      <c r="F1435" s="13">
        <v>0</v>
      </c>
      <c r="G1435" s="14">
        <f t="shared" si="14"/>
        <v>109004.02807999999</v>
      </c>
      <c r="H1435" s="14">
        <f t="shared" si="17"/>
        <v>0.2900000000372529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17776.38</v>
      </c>
      <c r="D1480" s="6"/>
      <c r="E1480" s="6">
        <v>0</v>
      </c>
      <c r="F1480" s="6">
        <v>0</v>
      </c>
      <c r="G1480" s="7">
        <f t="shared" ref="G1480:G1580" si="22">B1480/1000*C1480</f>
        <v>17.77638</v>
      </c>
      <c r="H1480" s="7">
        <f t="shared" ref="H1480:H1580" si="23">ABS(C1480-ROUND(C1480,0))</f>
        <v>0.38000000000101863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278949.37</v>
      </c>
      <c r="D1481" s="1">
        <v>0</v>
      </c>
      <c r="E1481" s="1">
        <v>0</v>
      </c>
      <c r="F1481" s="1">
        <v>0</v>
      </c>
      <c r="G1481" s="2">
        <f t="shared" si="22"/>
        <v>557.89873999999998</v>
      </c>
      <c r="H1481" s="2">
        <f t="shared" si="23"/>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277203.37</v>
      </c>
      <c r="D1483" s="1">
        <v>0</v>
      </c>
      <c r="E1483" s="1">
        <v>0</v>
      </c>
      <c r="F1483" s="1">
        <v>0</v>
      </c>
      <c r="G1483" s="2">
        <f t="shared" si="22"/>
        <v>1108.81348</v>
      </c>
      <c r="H1483" s="2">
        <f t="shared" si="23"/>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204043.63</v>
      </c>
      <c r="D1484" s="1">
        <v>0</v>
      </c>
      <c r="E1484" s="1">
        <v>0</v>
      </c>
      <c r="F1484" s="1">
        <v>0</v>
      </c>
      <c r="G1484" s="2">
        <f t="shared" si="22"/>
        <v>1020.21815</v>
      </c>
      <c r="H1484" s="2">
        <f t="shared" si="23"/>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71539.02</v>
      </c>
      <c r="D1485" s="1">
        <v>0</v>
      </c>
      <c r="E1485" s="1">
        <v>0</v>
      </c>
      <c r="F1485" s="1">
        <v>0</v>
      </c>
      <c r="G1485" s="2">
        <f t="shared" si="22"/>
        <v>429.23412000000002</v>
      </c>
      <c r="H1485" s="2">
        <f t="shared" si="23"/>
        <v>2.0000000004074536E-2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1620.72</v>
      </c>
      <c r="D1486" s="1">
        <v>0</v>
      </c>
      <c r="E1486" s="1">
        <v>0</v>
      </c>
      <c r="F1486" s="1">
        <v>0</v>
      </c>
      <c r="G1486" s="2">
        <f t="shared" si="22"/>
        <v>11.345040000000001</v>
      </c>
      <c r="H1486" s="2">
        <f t="shared" si="23"/>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2"/>
        <v>0</v>
      </c>
      <c r="H1491" s="2">
        <f t="shared" si="2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1746</v>
      </c>
      <c r="D1492" s="1">
        <v>0</v>
      </c>
      <c r="E1492" s="1">
        <v>0</v>
      </c>
      <c r="F1492" s="1">
        <v>0</v>
      </c>
      <c r="G1492" s="2">
        <f t="shared" si="22"/>
        <v>22.698</v>
      </c>
      <c r="H1492" s="2">
        <f t="shared" si="2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273632.53999999998</v>
      </c>
      <c r="D1499" s="1">
        <v>0</v>
      </c>
      <c r="E1499" s="1">
        <v>0</v>
      </c>
      <c r="F1499" s="1">
        <v>0</v>
      </c>
      <c r="G1499" s="2">
        <f t="shared" si="22"/>
        <v>5472.6507999999994</v>
      </c>
      <c r="H1499" s="2">
        <f t="shared" si="23"/>
        <v>0.46000000002095476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273632.53999999998</v>
      </c>
      <c r="D1501" s="1">
        <v>0</v>
      </c>
      <c r="E1501" s="1">
        <v>0</v>
      </c>
      <c r="F1501" s="1">
        <v>0</v>
      </c>
      <c r="G1501" s="2">
        <f t="shared" si="22"/>
        <v>6019.9158799999996</v>
      </c>
      <c r="H1501" s="2">
        <f t="shared" si="23"/>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203383.22</v>
      </c>
      <c r="D1502" s="1">
        <v>0</v>
      </c>
      <c r="E1502" s="1">
        <v>0</v>
      </c>
      <c r="F1502" s="1">
        <v>0</v>
      </c>
      <c r="G1502" s="2">
        <f t="shared" si="22"/>
        <v>4677.8140599999997</v>
      </c>
      <c r="H1502" s="2">
        <f t="shared" si="23"/>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68628.600000000006</v>
      </c>
      <c r="D1503" s="1">
        <v>0</v>
      </c>
      <c r="E1503" s="1">
        <v>0</v>
      </c>
      <c r="F1503" s="1">
        <v>0</v>
      </c>
      <c r="G1503" s="2">
        <f t="shared" si="22"/>
        <v>1647.0864000000001</v>
      </c>
      <c r="H1503" s="2">
        <f t="shared" si="23"/>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1620.72</v>
      </c>
      <c r="D1504" s="1">
        <v>0</v>
      </c>
      <c r="E1504" s="1">
        <v>0</v>
      </c>
      <c r="F1504" s="1">
        <v>0</v>
      </c>
      <c r="G1504" s="2">
        <f t="shared" si="22"/>
        <v>40.518000000000001</v>
      </c>
      <c r="H1504" s="2">
        <f t="shared" si="23"/>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2"/>
        <v>0</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2"/>
        <v>0</v>
      </c>
      <c r="H1510" s="2">
        <f t="shared" si="2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23093.210000000021</v>
      </c>
      <c r="D1517" s="1">
        <v>0</v>
      </c>
      <c r="E1517" s="1">
        <v>0</v>
      </c>
      <c r="F1517" s="1">
        <v>0</v>
      </c>
      <c r="G1517" s="2">
        <f t="shared" si="22"/>
        <v>877.54198000000076</v>
      </c>
      <c r="H1517" s="2">
        <f t="shared" si="23"/>
        <v>0.21000000002095476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3909.11</v>
      </c>
      <c r="D1518" s="1">
        <v>0</v>
      </c>
      <c r="E1518" s="1">
        <v>0</v>
      </c>
      <c r="F1518" s="1">
        <v>0</v>
      </c>
      <c r="G1518" s="2">
        <f t="shared" si="22"/>
        <v>152.45528999999999</v>
      </c>
      <c r="H1518" s="2">
        <f t="shared" si="23"/>
        <v>0.11000000000012733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3909.11</v>
      </c>
      <c r="D1524" s="1">
        <v>0</v>
      </c>
      <c r="E1524" s="1">
        <v>0</v>
      </c>
      <c r="F1524" s="1">
        <v>0</v>
      </c>
      <c r="G1524" s="2">
        <f t="shared" si="22"/>
        <v>175.90995000000001</v>
      </c>
      <c r="H1524" s="2">
        <f t="shared" si="23"/>
        <v>0.11000000000012733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3909.11</v>
      </c>
      <c r="D1530" s="1">
        <v>0</v>
      </c>
      <c r="E1530" s="1">
        <v>0</v>
      </c>
      <c r="F1530" s="1">
        <v>0</v>
      </c>
      <c r="G1530" s="2">
        <f t="shared" si="22"/>
        <v>199.36461</v>
      </c>
      <c r="H1530" s="2">
        <f t="shared" si="23"/>
        <v>0.11000000000012733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3879.25</v>
      </c>
      <c r="D1531" s="1">
        <v>0</v>
      </c>
      <c r="E1531" s="1">
        <v>0</v>
      </c>
      <c r="F1531" s="1">
        <v>0</v>
      </c>
      <c r="G1531" s="2">
        <f t="shared" si="22"/>
        <v>201.721</v>
      </c>
      <c r="H1531" s="2">
        <f t="shared" si="23"/>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29.86</v>
      </c>
      <c r="D1534" s="1">
        <v>0</v>
      </c>
      <c r="E1534" s="1">
        <v>0</v>
      </c>
      <c r="F1534" s="1">
        <v>0</v>
      </c>
      <c r="G1534" s="2">
        <f t="shared" si="22"/>
        <v>1.6422999999999999</v>
      </c>
      <c r="H1534" s="2">
        <f t="shared" si="23"/>
        <v>0.14000000000000057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19184.099999999999</v>
      </c>
      <c r="D1576" s="1">
        <v>0</v>
      </c>
      <c r="E1576" s="1">
        <v>0</v>
      </c>
      <c r="F1576" s="1">
        <v>0</v>
      </c>
      <c r="G1576" s="2">
        <f t="shared" si="22"/>
        <v>1860.8577</v>
      </c>
      <c r="H1576" s="2">
        <f t="shared" si="23"/>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19184.099999999999</v>
      </c>
      <c r="D1578" s="1">
        <v>0</v>
      </c>
      <c r="E1578" s="1">
        <v>0</v>
      </c>
      <c r="F1578" s="1">
        <v>0</v>
      </c>
      <c r="G1578" s="2">
        <f t="shared" si="22"/>
        <v>1899.2258999999999</v>
      </c>
      <c r="H1578" s="2">
        <f t="shared" si="23"/>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241484.82</v>
      </c>
      <c r="I16" s="170">
        <f>'PR-RAS'!E6</f>
        <v>275187.59999999998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239170.14</v>
      </c>
      <c r="I17" s="170">
        <f>'PR-RAS'!E151</f>
        <v>276493.84999999998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44.440000000007785</v>
      </c>
      <c r="I19" s="171">
        <f>'PR-RAS'!E646</f>
        <v>3052.25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62423.480000000018</v>
      </c>
      <c r="I20" s="173">
        <f>BILANCA!E7</f>
        <v>48722.549999999988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41056.740000000005</v>
      </c>
      <c r="I21" s="175">
        <f>BILANCA!E68</f>
        <v>47972.959999999999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17776.400000000001</v>
      </c>
      <c r="I22" s="175">
        <f>BILANCA!E176</f>
        <v>23093.21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85703.82</v>
      </c>
      <c r="I23" s="177">
        <f>BILANCA!E237</f>
        <v>73602.3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239170.14</v>
      </c>
      <c r="I27" s="175">
        <f>'RAS-funkcijski'!E114</f>
        <v>278239.84999999998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239170.14</v>
      </c>
      <c r="I28" s="179">
        <f>'RAS-funkcijski'!E141</f>
        <v>278239.84999999998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17776.38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23093.210000000021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3909.11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19184.099999999999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6" zoomScaleNormal="100" workbookViewId="0">
      <selection activeCell="H411" sqref="H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241484.82</v>
      </c>
      <c r="E6" s="51">
        <f>E7+E44+E50+E82+E106+E124+E133+E139</f>
        <v>275187.59999999998</v>
      </c>
      <c r="F6" s="52">
        <f t="shared" ref="F6:F131" si="0">IF(D6&lt;&gt;0,IF(E6/D6&gt;=100,"&gt;&gt;100",E6/D6*100),"-")</f>
        <v>113.95647974891338</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2400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SUM(D63:D64)</f>
        <v>0</v>
      </c>
      <c r="E62" s="51">
        <f>SUM(E63:E64)</f>
        <v>2400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2400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SUM(D75:D76)</f>
        <v>0</v>
      </c>
      <c r="E74" s="51">
        <f>SUM(E75:E76)</f>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SUM(D78:D81)</f>
        <v>0</v>
      </c>
      <c r="E77" s="51">
        <f>SUM(E78:E81)</f>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D83+D91+D98</f>
        <v>0.01</v>
      </c>
      <c r="E82" s="51">
        <f>E83+E91+E98</f>
        <v>0</v>
      </c>
      <c r="F82" s="52">
        <f t="shared" si="0"/>
        <v>0</v>
      </c>
    </row>
    <row r="83" spans="1:6" ht="12.75" customHeight="1" x14ac:dyDescent="0.2">
      <c r="A83" s="53">
        <v>641</v>
      </c>
      <c r="B83" s="85" t="s">
        <v>212</v>
      </c>
      <c r="C83" s="50" t="s">
        <v>213</v>
      </c>
      <c r="D83" s="51">
        <f>SUM(D84:D90)</f>
        <v>0.01</v>
      </c>
      <c r="E83" s="51">
        <f>SUM(E84:E90)</f>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0.01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SUM(D92:D97)</f>
        <v>0</v>
      </c>
      <c r="E91" s="51">
        <f>SUM(E92:E97)</f>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SUM(D99:D105)</f>
        <v>0</v>
      </c>
      <c r="E98" s="51">
        <f>SUM(E99:E105)</f>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D107+D112+D120</f>
        <v>840.14</v>
      </c>
      <c r="E106" s="51">
        <f>E107+E112+E120</f>
        <v>0</v>
      </c>
      <c r="F106" s="52">
        <f t="shared" si="0"/>
        <v>0</v>
      </c>
    </row>
    <row r="107" spans="1:6" ht="12.75" customHeight="1" x14ac:dyDescent="0.2">
      <c r="A107" s="53">
        <v>651</v>
      </c>
      <c r="B107" s="85" t="s">
        <v>260</v>
      </c>
      <c r="C107" s="50" t="s">
        <v>261</v>
      </c>
      <c r="D107" s="51">
        <f>SUM(D108:D111)</f>
        <v>0</v>
      </c>
      <c r="E107" s="51">
        <f>SUM(E108:E111)</f>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SUM(D113:D119)</f>
        <v>840.14</v>
      </c>
      <c r="E112" s="51">
        <f>SUM(E113:E119)</f>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840.14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SUM(D121:D123)</f>
        <v>0</v>
      </c>
      <c r="E120" s="51">
        <f>SUM(E121:E123)</f>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D125+D128</f>
        <v>59506.549999999996</v>
      </c>
      <c r="E124" s="51">
        <f>E125+E128</f>
        <v>70604.02</v>
      </c>
      <c r="F124" s="52">
        <f t="shared" si="0"/>
        <v>118.64915710959552</v>
      </c>
    </row>
    <row r="125" spans="1:6" ht="12.75" customHeight="1" x14ac:dyDescent="0.2">
      <c r="A125" s="53">
        <v>661</v>
      </c>
      <c r="B125" s="86" t="s">
        <v>296</v>
      </c>
      <c r="C125" s="50" t="s">
        <v>297</v>
      </c>
      <c r="D125" s="51">
        <f>SUM(D126:D127)</f>
        <v>59108.38</v>
      </c>
      <c r="E125" s="51">
        <f>SUM(E126:E127)</f>
        <v>70604.02</v>
      </c>
      <c r="F125" s="52">
        <f t="shared" si="0"/>
        <v>119.44840985322219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59108.38</v>
      </c>
      <c r="E127" s="242">
        <v>70604.02</v>
      </c>
      <c r="F127" s="52">
        <f t="shared" si="0"/>
        <v>119.44840985322219</v>
      </c>
    </row>
    <row r="128" spans="1:6" ht="24" x14ac:dyDescent="0.2">
      <c r="A128" s="53">
        <v>663</v>
      </c>
      <c r="B128" s="231" t="s">
        <v>302</v>
      </c>
      <c r="C128" s="50" t="s">
        <v>303</v>
      </c>
      <c r="D128" s="51">
        <f>SUM(D129:D132)</f>
        <v>398.17</v>
      </c>
      <c r="E128" s="51">
        <f>SUM(E129:E132)</f>
        <v>0</v>
      </c>
      <c r="F128" s="52">
        <f t="shared" si="0"/>
        <v>0</v>
      </c>
    </row>
    <row r="129" spans="1:6" ht="12.75" customHeight="1" x14ac:dyDescent="0.2">
      <c r="A129" s="53">
        <v>6631</v>
      </c>
      <c r="B129" s="86" t="s">
        <v>304</v>
      </c>
      <c r="C129" s="50" t="s">
        <v>305</v>
      </c>
      <c r="D129" s="242">
        <v>398.17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D134+D138</f>
        <v>181138.12</v>
      </c>
      <c r="E133" s="51">
        <f>E134+E138</f>
        <v>201720.09</v>
      </c>
      <c r="F133" s="52">
        <f t="shared" ref="F133:F223" si="1">IF(D133&lt;&gt;0,IF(E133/D133&gt;=100,"&gt;&gt;100",E133/D133*100),"-")</f>
        <v>111.36258342528895</v>
      </c>
    </row>
    <row r="134" spans="1:6" ht="24" x14ac:dyDescent="0.2">
      <c r="A134" s="53">
        <v>671</v>
      </c>
      <c r="B134" s="232" t="s">
        <v>314</v>
      </c>
      <c r="C134" s="50" t="s">
        <v>315</v>
      </c>
      <c r="D134" s="51">
        <f>SUM(D135:D137)</f>
        <v>181138.12</v>
      </c>
      <c r="E134" s="51">
        <f>SUM(E135:E137)</f>
        <v>201720.09</v>
      </c>
      <c r="F134" s="52">
        <f t="shared" si="1"/>
        <v>111.36258342528895</v>
      </c>
    </row>
    <row r="135" spans="1:6" ht="12.75" customHeight="1" x14ac:dyDescent="0.2">
      <c r="A135" s="53">
        <v>6711</v>
      </c>
      <c r="B135" s="85" t="s">
        <v>316</v>
      </c>
      <c r="C135" s="50" t="s">
        <v>317</v>
      </c>
      <c r="D135" s="242">
        <v>181138.12</v>
      </c>
      <c r="E135" s="242">
        <v>201720.09</v>
      </c>
      <c r="F135" s="52">
        <f t="shared" si="1"/>
        <v>111.36258342528895</v>
      </c>
    </row>
    <row r="136" spans="1:6" ht="24" x14ac:dyDescent="0.2">
      <c r="A136" s="53">
        <v>6712</v>
      </c>
      <c r="B136" s="232" t="s">
        <v>318</v>
      </c>
      <c r="C136" s="50" t="s">
        <v>319</v>
      </c>
      <c r="D136" s="242">
        <v>0</v>
      </c>
      <c r="E136" s="242"/>
      <c r="F136" s="52" t="str">
        <f t="shared" si="1"/>
        <v>-</v>
      </c>
    </row>
    <row r="137" spans="1:6" ht="24" x14ac:dyDescent="0.2">
      <c r="A137" s="53" t="s">
        <v>320</v>
      </c>
      <c r="B137" s="85" t="s">
        <v>321</v>
      </c>
      <c r="C137" s="50" t="s">
        <v>320</v>
      </c>
      <c r="D137" s="242">
        <v>0</v>
      </c>
      <c r="E137" s="242"/>
      <c r="F137" s="52" t="str">
        <f t="shared" si="1"/>
        <v>-</v>
      </c>
    </row>
    <row r="138" spans="1:6" ht="12.75" customHeight="1" x14ac:dyDescent="0.2">
      <c r="A138" s="53" t="s">
        <v>322</v>
      </c>
      <c r="B138" s="85" t="s">
        <v>323</v>
      </c>
      <c r="C138" s="50" t="s">
        <v>322</v>
      </c>
      <c r="D138" s="242">
        <v>0</v>
      </c>
      <c r="E138" s="242"/>
      <c r="F138" s="52" t="str">
        <f t="shared" si="1"/>
        <v>-</v>
      </c>
    </row>
    <row r="139" spans="1:6" ht="12.75" customHeight="1" x14ac:dyDescent="0.2">
      <c r="A139" s="53">
        <v>68</v>
      </c>
      <c r="B139" s="85" t="s">
        <v>324</v>
      </c>
      <c r="C139" s="50" t="s">
        <v>325</v>
      </c>
      <c r="D139" s="51">
        <f>D140+D150</f>
        <v>0</v>
      </c>
      <c r="E139" s="51">
        <f>E140+E150</f>
        <v>463.49</v>
      </c>
      <c r="F139" s="52" t="str">
        <f t="shared" si="1"/>
        <v>-</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c r="F141" s="52" t="str">
        <f t="shared" si="1"/>
        <v>-</v>
      </c>
    </row>
    <row r="142" spans="1:6" ht="12.75" customHeight="1" x14ac:dyDescent="0.2">
      <c r="A142" s="53">
        <v>6812</v>
      </c>
      <c r="B142" s="85" t="s">
        <v>330</v>
      </c>
      <c r="C142" s="50" t="s">
        <v>331</v>
      </c>
      <c r="D142" s="242">
        <v>0</v>
      </c>
      <c r="E142" s="242"/>
      <c r="F142" s="52" t="str">
        <f t="shared" si="1"/>
        <v>-</v>
      </c>
    </row>
    <row r="143" spans="1:6" ht="12.75" customHeight="1" x14ac:dyDescent="0.2">
      <c r="A143" s="53">
        <v>6813</v>
      </c>
      <c r="B143" s="85" t="s">
        <v>332</v>
      </c>
      <c r="C143" s="50" t="s">
        <v>333</v>
      </c>
      <c r="D143" s="242">
        <v>0</v>
      </c>
      <c r="E143" s="242"/>
      <c r="F143" s="52" t="str">
        <f t="shared" si="1"/>
        <v>-</v>
      </c>
    </row>
    <row r="144" spans="1:6" ht="12.75" customHeight="1" x14ac:dyDescent="0.2">
      <c r="A144" s="53">
        <v>6814</v>
      </c>
      <c r="B144" s="85" t="s">
        <v>334</v>
      </c>
      <c r="C144" s="50" t="s">
        <v>335</v>
      </c>
      <c r="D144" s="242">
        <v>0</v>
      </c>
      <c r="E144" s="242"/>
      <c r="F144" s="52" t="str">
        <f t="shared" si="1"/>
        <v>-</v>
      </c>
    </row>
    <row r="145" spans="1:6" ht="12.75" customHeight="1" x14ac:dyDescent="0.2">
      <c r="A145" s="53">
        <v>6815</v>
      </c>
      <c r="B145" s="85" t="s">
        <v>336</v>
      </c>
      <c r="C145" s="50" t="s">
        <v>337</v>
      </c>
      <c r="D145" s="242">
        <v>0</v>
      </c>
      <c r="E145" s="242"/>
      <c r="F145" s="52" t="str">
        <f t="shared" si="1"/>
        <v>-</v>
      </c>
    </row>
    <row r="146" spans="1:6" ht="12.75" customHeight="1" x14ac:dyDescent="0.2">
      <c r="A146" s="53">
        <v>6816</v>
      </c>
      <c r="B146" s="85" t="s">
        <v>338</v>
      </c>
      <c r="C146" s="50" t="s">
        <v>339</v>
      </c>
      <c r="D146" s="242">
        <v>0</v>
      </c>
      <c r="E146" s="242"/>
      <c r="F146" s="52" t="str">
        <f t="shared" si="1"/>
        <v>-</v>
      </c>
    </row>
    <row r="147" spans="1:6" ht="12.75" customHeight="1" x14ac:dyDescent="0.2">
      <c r="A147" s="53">
        <v>6817</v>
      </c>
      <c r="B147" s="85" t="s">
        <v>340</v>
      </c>
      <c r="C147" s="50" t="s">
        <v>341</v>
      </c>
      <c r="D147" s="242">
        <v>0</v>
      </c>
      <c r="E147" s="242"/>
      <c r="F147" s="52" t="str">
        <f t="shared" si="1"/>
        <v>-</v>
      </c>
    </row>
    <row r="148" spans="1:6" ht="12.75" customHeight="1" x14ac:dyDescent="0.2">
      <c r="A148" s="53">
        <v>6818</v>
      </c>
      <c r="B148" s="85" t="s">
        <v>342</v>
      </c>
      <c r="C148" s="50" t="s">
        <v>343</v>
      </c>
      <c r="D148" s="242">
        <v>0</v>
      </c>
      <c r="E148" s="242"/>
      <c r="F148" s="52" t="str">
        <f t="shared" si="1"/>
        <v>-</v>
      </c>
    </row>
    <row r="149" spans="1:6" ht="12.75" customHeight="1" x14ac:dyDescent="0.2">
      <c r="A149" s="53">
        <v>6819</v>
      </c>
      <c r="B149" s="85" t="s">
        <v>344</v>
      </c>
      <c r="C149" s="50" t="s">
        <v>345</v>
      </c>
      <c r="D149" s="242">
        <v>0</v>
      </c>
      <c r="E149" s="242"/>
      <c r="F149" s="52" t="str">
        <f t="shared" si="1"/>
        <v>-</v>
      </c>
    </row>
    <row r="150" spans="1:6" ht="12.75" customHeight="1" x14ac:dyDescent="0.2">
      <c r="A150" s="53">
        <v>683</v>
      </c>
      <c r="B150" s="85" t="s">
        <v>346</v>
      </c>
      <c r="C150" s="50" t="s">
        <v>347</v>
      </c>
      <c r="D150" s="242">
        <v>0</v>
      </c>
      <c r="E150" s="242">
        <v>463.49</v>
      </c>
      <c r="F150" s="52" t="str">
        <f t="shared" si="1"/>
        <v>-</v>
      </c>
    </row>
    <row r="151" spans="1:6" ht="12.75" customHeight="1" x14ac:dyDescent="0.2">
      <c r="A151" s="53">
        <v>3</v>
      </c>
      <c r="B151" s="85" t="s">
        <v>348</v>
      </c>
      <c r="C151" s="50" t="s">
        <v>56</v>
      </c>
      <c r="D151" s="51">
        <f>D152+D163+D196+D215+D224+D252+D263</f>
        <v>239170.14</v>
      </c>
      <c r="E151" s="51">
        <f>E152+E163+E196+E215+E224+E252+E263</f>
        <v>276493.84999999998</v>
      </c>
      <c r="F151" s="52">
        <f t="shared" si="1"/>
        <v>115.60550577091269</v>
      </c>
    </row>
    <row r="152" spans="1:6" ht="12.75" customHeight="1" x14ac:dyDescent="0.2">
      <c r="A152" s="53">
        <v>31</v>
      </c>
      <c r="B152" s="85" t="s">
        <v>349</v>
      </c>
      <c r="C152" s="50" t="s">
        <v>350</v>
      </c>
      <c r="D152" s="51">
        <f>D153+D158+D159</f>
        <v>183467.43</v>
      </c>
      <c r="E152" s="51">
        <f>E153+E158+E159</f>
        <v>203381.56</v>
      </c>
      <c r="F152" s="52">
        <f t="shared" si="1"/>
        <v>110.85431348768553</v>
      </c>
    </row>
    <row r="153" spans="1:6" ht="12.75" customHeight="1" x14ac:dyDescent="0.2">
      <c r="A153" s="53">
        <v>311</v>
      </c>
      <c r="B153" s="85" t="s">
        <v>351</v>
      </c>
      <c r="C153" s="50" t="s">
        <v>352</v>
      </c>
      <c r="D153" s="51">
        <f>SUM(D154:D157)</f>
        <v>151596.01999999999</v>
      </c>
      <c r="E153" s="51">
        <f>SUM(E154:E157)</f>
        <v>163995.22</v>
      </c>
      <c r="F153" s="52">
        <f t="shared" si="1"/>
        <v>108.17910654910334</v>
      </c>
    </row>
    <row r="154" spans="1:6" ht="12.75" customHeight="1" x14ac:dyDescent="0.2">
      <c r="A154" s="53">
        <v>3111</v>
      </c>
      <c r="B154" s="85" t="s">
        <v>353</v>
      </c>
      <c r="C154" s="50" t="s">
        <v>354</v>
      </c>
      <c r="D154" s="242">
        <v>151596.01999999999</v>
      </c>
      <c r="E154" s="242">
        <v>163995.22</v>
      </c>
      <c r="F154" s="52">
        <f t="shared" si="1"/>
        <v>108.17910654910334</v>
      </c>
    </row>
    <row r="155" spans="1:6" ht="12.75" customHeight="1" x14ac:dyDescent="0.2">
      <c r="A155" s="53">
        <v>3112</v>
      </c>
      <c r="B155" s="85" t="s">
        <v>355</v>
      </c>
      <c r="C155" s="50" t="s">
        <v>356</v>
      </c>
      <c r="D155" s="242">
        <v>0</v>
      </c>
      <c r="E155" s="242"/>
      <c r="F155" s="52" t="str">
        <f t="shared" si="1"/>
        <v>-</v>
      </c>
    </row>
    <row r="156" spans="1:6" ht="12.75" customHeight="1" x14ac:dyDescent="0.2">
      <c r="A156" s="53">
        <v>3113</v>
      </c>
      <c r="B156" s="85" t="s">
        <v>357</v>
      </c>
      <c r="C156" s="50" t="s">
        <v>358</v>
      </c>
      <c r="D156" s="242">
        <v>0</v>
      </c>
      <c r="E156" s="242"/>
      <c r="F156" s="52" t="str">
        <f t="shared" si="1"/>
        <v>-</v>
      </c>
    </row>
    <row r="157" spans="1:6" ht="12.75" customHeight="1" x14ac:dyDescent="0.2">
      <c r="A157" s="53">
        <v>3114</v>
      </c>
      <c r="B157" s="85" t="s">
        <v>359</v>
      </c>
      <c r="C157" s="50" t="s">
        <v>360</v>
      </c>
      <c r="D157" s="242">
        <v>0</v>
      </c>
      <c r="E157" s="242"/>
      <c r="F157" s="52" t="str">
        <f t="shared" si="1"/>
        <v>-</v>
      </c>
    </row>
    <row r="158" spans="1:6" ht="12.75" customHeight="1" x14ac:dyDescent="0.2">
      <c r="A158" s="53">
        <v>312</v>
      </c>
      <c r="B158" s="85" t="s">
        <v>361</v>
      </c>
      <c r="C158" s="50" t="s">
        <v>362</v>
      </c>
      <c r="D158" s="242">
        <v>8117.33</v>
      </c>
      <c r="E158" s="242">
        <v>12327.16</v>
      </c>
      <c r="F158" s="52">
        <f t="shared" si="1"/>
        <v>151.86225027194902</v>
      </c>
    </row>
    <row r="159" spans="1:6" ht="12.75" customHeight="1" x14ac:dyDescent="0.2">
      <c r="A159" s="53">
        <v>313</v>
      </c>
      <c r="B159" s="85" t="s">
        <v>363</v>
      </c>
      <c r="C159" s="50" t="s">
        <v>364</v>
      </c>
      <c r="D159" s="51">
        <f>SUM(D160:D162)</f>
        <v>23754.080000000002</v>
      </c>
      <c r="E159" s="51">
        <f>SUM(E160:E162)</f>
        <v>27059.18</v>
      </c>
      <c r="F159" s="52">
        <f t="shared" si="1"/>
        <v>113.9138202784532</v>
      </c>
    </row>
    <row r="160" spans="1:6" ht="12.75" customHeight="1" x14ac:dyDescent="0.2">
      <c r="A160" s="53">
        <v>3131</v>
      </c>
      <c r="B160" s="85" t="s">
        <v>142</v>
      </c>
      <c r="C160" s="50" t="s">
        <v>365</v>
      </c>
      <c r="D160" s="242">
        <v>0</v>
      </c>
      <c r="E160" s="242"/>
      <c r="F160" s="52" t="str">
        <f t="shared" si="1"/>
        <v>-</v>
      </c>
    </row>
    <row r="161" spans="1:6" ht="12.75" customHeight="1" x14ac:dyDescent="0.2">
      <c r="A161" s="53">
        <v>3132</v>
      </c>
      <c r="B161" s="85" t="s">
        <v>366</v>
      </c>
      <c r="C161" s="50" t="s">
        <v>367</v>
      </c>
      <c r="D161" s="242">
        <v>23754.080000000002</v>
      </c>
      <c r="E161" s="242">
        <v>27059.18</v>
      </c>
      <c r="F161" s="52">
        <f t="shared" si="1"/>
        <v>113.9138202784532</v>
      </c>
    </row>
    <row r="162" spans="1:6" ht="12.75" customHeight="1" x14ac:dyDescent="0.2">
      <c r="A162" s="53">
        <v>3133</v>
      </c>
      <c r="B162" s="85" t="s">
        <v>368</v>
      </c>
      <c r="C162" s="50" t="s">
        <v>369</v>
      </c>
      <c r="D162" s="242">
        <v>0</v>
      </c>
      <c r="E162" s="242"/>
      <c r="F162" s="52" t="str">
        <f t="shared" si="1"/>
        <v>-</v>
      </c>
    </row>
    <row r="163" spans="1:6" ht="12.75" customHeight="1" x14ac:dyDescent="0.2">
      <c r="A163" s="53">
        <v>32</v>
      </c>
      <c r="B163" s="85" t="s">
        <v>370</v>
      </c>
      <c r="C163" s="50" t="s">
        <v>371</v>
      </c>
      <c r="D163" s="51">
        <f>D164+D169+D177+D187+D188</f>
        <v>54454.890000000007</v>
      </c>
      <c r="E163" s="51">
        <f>E164+E169+E177+E187+E188</f>
        <v>71491.570000000007</v>
      </c>
      <c r="F163" s="52">
        <f t="shared" si="1"/>
        <v>131.28585880900687</v>
      </c>
    </row>
    <row r="164" spans="1:6" ht="12.75" customHeight="1" x14ac:dyDescent="0.2">
      <c r="A164" s="53">
        <v>321</v>
      </c>
      <c r="B164" s="85" t="s">
        <v>372</v>
      </c>
      <c r="C164" s="50" t="s">
        <v>373</v>
      </c>
      <c r="D164" s="51">
        <f>SUM(D165:D168)</f>
        <v>13198.35</v>
      </c>
      <c r="E164" s="51">
        <f>SUM(E165:E168)</f>
        <v>12082.94</v>
      </c>
      <c r="F164" s="52">
        <f t="shared" si="1"/>
        <v>91.548867850905609</v>
      </c>
    </row>
    <row r="165" spans="1:6" ht="12.75" customHeight="1" x14ac:dyDescent="0.2">
      <c r="A165" s="53">
        <v>3211</v>
      </c>
      <c r="B165" s="85" t="s">
        <v>374</v>
      </c>
      <c r="C165" s="50" t="s">
        <v>375</v>
      </c>
      <c r="D165" s="242">
        <v>630.19000000000005</v>
      </c>
      <c r="E165" s="242"/>
      <c r="F165" s="52">
        <f t="shared" si="1"/>
        <v>0</v>
      </c>
    </row>
    <row r="166" spans="1:6" ht="12.75" customHeight="1" x14ac:dyDescent="0.2">
      <c r="A166" s="53">
        <v>3212</v>
      </c>
      <c r="B166" s="85" t="s">
        <v>376</v>
      </c>
      <c r="C166" s="50" t="s">
        <v>377</v>
      </c>
      <c r="D166" s="242">
        <v>10187.08</v>
      </c>
      <c r="E166" s="242">
        <v>10568.99</v>
      </c>
      <c r="F166" s="52">
        <f t="shared" si="1"/>
        <v>103.74896437448217</v>
      </c>
    </row>
    <row r="167" spans="1:6" ht="12.75" customHeight="1" x14ac:dyDescent="0.2">
      <c r="A167" s="53">
        <v>3213</v>
      </c>
      <c r="B167" s="85" t="s">
        <v>378</v>
      </c>
      <c r="C167" s="50" t="s">
        <v>379</v>
      </c>
      <c r="D167" s="242">
        <v>2103.42</v>
      </c>
      <c r="E167" s="242">
        <v>1429.02</v>
      </c>
      <c r="F167" s="52">
        <f t="shared" si="1"/>
        <v>67.937929657415069</v>
      </c>
    </row>
    <row r="168" spans="1:6" ht="12.75" customHeight="1" x14ac:dyDescent="0.2">
      <c r="A168" s="53">
        <v>3214</v>
      </c>
      <c r="B168" s="85" t="s">
        <v>380</v>
      </c>
      <c r="C168" s="50" t="s">
        <v>381</v>
      </c>
      <c r="D168" s="242">
        <v>277.66000000000003</v>
      </c>
      <c r="E168" s="242">
        <v>84.93</v>
      </c>
      <c r="F168" s="52">
        <f t="shared" si="1"/>
        <v>30.5877692141468</v>
      </c>
    </row>
    <row r="169" spans="1:6" ht="12.75" customHeight="1" x14ac:dyDescent="0.2">
      <c r="A169" s="53">
        <v>322</v>
      </c>
      <c r="B169" s="85" t="s">
        <v>382</v>
      </c>
      <c r="C169" s="50" t="s">
        <v>383</v>
      </c>
      <c r="D169" s="51">
        <f>SUM(D170:D176)</f>
        <v>31625.66</v>
      </c>
      <c r="E169" s="51">
        <f>SUM(E170:E176)</f>
        <v>45854.81</v>
      </c>
      <c r="F169" s="52">
        <f t="shared" si="1"/>
        <v>144.99242071153614</v>
      </c>
    </row>
    <row r="170" spans="1:6" ht="12.75" customHeight="1" x14ac:dyDescent="0.2">
      <c r="A170" s="53">
        <v>3221</v>
      </c>
      <c r="B170" s="85" t="s">
        <v>384</v>
      </c>
      <c r="C170" s="50" t="s">
        <v>385</v>
      </c>
      <c r="D170" s="242">
        <v>5383.82</v>
      </c>
      <c r="E170" s="242">
        <v>8224.64</v>
      </c>
      <c r="F170" s="52">
        <f t="shared" si="1"/>
        <v>152.76587998855831</v>
      </c>
    </row>
    <row r="171" spans="1:6" ht="12.75" customHeight="1" x14ac:dyDescent="0.2">
      <c r="A171" s="53">
        <v>3222</v>
      </c>
      <c r="B171" s="85" t="s">
        <v>386</v>
      </c>
      <c r="C171" s="50" t="s">
        <v>387</v>
      </c>
      <c r="D171" s="242">
        <v>18786.41</v>
      </c>
      <c r="E171" s="242">
        <v>23932.59</v>
      </c>
      <c r="F171" s="52">
        <f t="shared" si="1"/>
        <v>127.39309958634992</v>
      </c>
    </row>
    <row r="172" spans="1:6" ht="12.75" customHeight="1" x14ac:dyDescent="0.2">
      <c r="A172" s="53">
        <v>3223</v>
      </c>
      <c r="B172" s="85" t="s">
        <v>388</v>
      </c>
      <c r="C172" s="50" t="s">
        <v>389</v>
      </c>
      <c r="D172" s="242">
        <v>4398.0600000000004</v>
      </c>
      <c r="E172" s="242">
        <v>7154.79</v>
      </c>
      <c r="F172" s="52">
        <f t="shared" si="1"/>
        <v>162.68059098784462</v>
      </c>
    </row>
    <row r="173" spans="1:6" ht="12.75" customHeight="1" x14ac:dyDescent="0.2">
      <c r="A173" s="53">
        <v>3224</v>
      </c>
      <c r="B173" s="85" t="s">
        <v>390</v>
      </c>
      <c r="C173" s="50" t="s">
        <v>391</v>
      </c>
      <c r="D173" s="242">
        <v>1385.64</v>
      </c>
      <c r="E173" s="242">
        <v>766.32</v>
      </c>
      <c r="F173" s="52">
        <f t="shared" si="1"/>
        <v>55.30440807136052</v>
      </c>
    </row>
    <row r="174" spans="1:6" ht="12.75" customHeight="1" x14ac:dyDescent="0.2">
      <c r="A174" s="53">
        <v>3225</v>
      </c>
      <c r="B174" s="85" t="s">
        <v>392</v>
      </c>
      <c r="C174" s="50" t="s">
        <v>393</v>
      </c>
      <c r="D174" s="242">
        <v>1579.82</v>
      </c>
      <c r="E174" s="242">
        <v>5282.28</v>
      </c>
      <c r="F174" s="52">
        <f t="shared" si="1"/>
        <v>334.35961058854804</v>
      </c>
    </row>
    <row r="175" spans="1:6" ht="12.75" customHeight="1" x14ac:dyDescent="0.2">
      <c r="A175" s="53">
        <v>3226</v>
      </c>
      <c r="B175" s="85" t="s">
        <v>394</v>
      </c>
      <c r="C175" s="50" t="s">
        <v>395</v>
      </c>
      <c r="D175" s="242">
        <v>0</v>
      </c>
      <c r="E175" s="242"/>
      <c r="F175" s="52" t="str">
        <f t="shared" si="1"/>
        <v>-</v>
      </c>
    </row>
    <row r="176" spans="1:6" ht="12.75" customHeight="1" x14ac:dyDescent="0.2">
      <c r="A176" s="53">
        <v>3227</v>
      </c>
      <c r="B176" s="85" t="s">
        <v>396</v>
      </c>
      <c r="C176" s="50" t="s">
        <v>397</v>
      </c>
      <c r="D176" s="242">
        <v>91.91</v>
      </c>
      <c r="E176" s="242">
        <v>494.19</v>
      </c>
      <c r="F176" s="52">
        <f t="shared" si="1"/>
        <v>537.68904362963769</v>
      </c>
    </row>
    <row r="177" spans="1:6" ht="12.75" customHeight="1" x14ac:dyDescent="0.2">
      <c r="A177" s="53">
        <v>323</v>
      </c>
      <c r="B177" s="85" t="s">
        <v>398</v>
      </c>
      <c r="C177" s="50" t="s">
        <v>399</v>
      </c>
      <c r="D177" s="51">
        <f>SUM(D178:D186)</f>
        <v>7518.84</v>
      </c>
      <c r="E177" s="51">
        <f>SUM(E178:E186)</f>
        <v>11184.240000000002</v>
      </c>
      <c r="F177" s="52">
        <f t="shared" si="1"/>
        <v>148.74954115262463</v>
      </c>
    </row>
    <row r="178" spans="1:6" ht="12.75" customHeight="1" x14ac:dyDescent="0.2">
      <c r="A178" s="53">
        <v>3231</v>
      </c>
      <c r="B178" s="85" t="s">
        <v>400</v>
      </c>
      <c r="C178" s="50" t="s">
        <v>401</v>
      </c>
      <c r="D178" s="242">
        <v>776.6</v>
      </c>
      <c r="E178" s="242">
        <v>823.59</v>
      </c>
      <c r="F178" s="52">
        <f t="shared" si="1"/>
        <v>106.050733968581</v>
      </c>
    </row>
    <row r="179" spans="1:6" ht="12.75" customHeight="1" x14ac:dyDescent="0.2">
      <c r="A179" s="53">
        <v>3232</v>
      </c>
      <c r="B179" s="85" t="s">
        <v>402</v>
      </c>
      <c r="C179" s="50" t="s">
        <v>403</v>
      </c>
      <c r="D179" s="242">
        <v>557.83000000000004</v>
      </c>
      <c r="E179" s="242">
        <v>1521.53</v>
      </c>
      <c r="F179" s="52">
        <f t="shared" si="1"/>
        <v>272.7587257766703</v>
      </c>
    </row>
    <row r="180" spans="1:6" ht="12.75" customHeight="1" x14ac:dyDescent="0.2">
      <c r="A180" s="53">
        <v>3233</v>
      </c>
      <c r="B180" s="85" t="s">
        <v>404</v>
      </c>
      <c r="C180" s="50" t="s">
        <v>405</v>
      </c>
      <c r="D180" s="242">
        <v>53.09</v>
      </c>
      <c r="E180" s="242"/>
      <c r="F180" s="52">
        <f t="shared" si="1"/>
        <v>0</v>
      </c>
    </row>
    <row r="181" spans="1:6" ht="12.75" customHeight="1" x14ac:dyDescent="0.2">
      <c r="A181" s="53">
        <v>3234</v>
      </c>
      <c r="B181" s="85" t="s">
        <v>406</v>
      </c>
      <c r="C181" s="50" t="s">
        <v>407</v>
      </c>
      <c r="D181" s="242">
        <v>1435.68</v>
      </c>
      <c r="E181" s="242">
        <v>1373.54</v>
      </c>
      <c r="F181" s="52">
        <f t="shared" si="1"/>
        <v>95.671737434525795</v>
      </c>
    </row>
    <row r="182" spans="1:6" ht="12.75" customHeight="1" x14ac:dyDescent="0.2">
      <c r="A182" s="53">
        <v>3235</v>
      </c>
      <c r="B182" s="85" t="s">
        <v>408</v>
      </c>
      <c r="C182" s="50" t="s">
        <v>409</v>
      </c>
      <c r="D182" s="242">
        <v>0</v>
      </c>
      <c r="E182" s="242"/>
      <c r="F182" s="52" t="str">
        <f t="shared" si="1"/>
        <v>-</v>
      </c>
    </row>
    <row r="183" spans="1:6" ht="12.75" customHeight="1" x14ac:dyDescent="0.2">
      <c r="A183" s="53">
        <v>3236</v>
      </c>
      <c r="B183" s="85" t="s">
        <v>410</v>
      </c>
      <c r="C183" s="50" t="s">
        <v>411</v>
      </c>
      <c r="D183" s="242">
        <v>770.84</v>
      </c>
      <c r="E183" s="242">
        <v>1068.96</v>
      </c>
      <c r="F183" s="52">
        <f t="shared" si="1"/>
        <v>138.67469254319963</v>
      </c>
    </row>
    <row r="184" spans="1:6" ht="12.75" customHeight="1" x14ac:dyDescent="0.2">
      <c r="A184" s="53">
        <v>3237</v>
      </c>
      <c r="B184" s="85" t="s">
        <v>412</v>
      </c>
      <c r="C184" s="50" t="s">
        <v>413</v>
      </c>
      <c r="D184" s="242">
        <v>580.66</v>
      </c>
      <c r="E184" s="242">
        <v>3106.07</v>
      </c>
      <c r="F184" s="52">
        <f t="shared" si="1"/>
        <v>534.92060758447292</v>
      </c>
    </row>
    <row r="185" spans="1:6" ht="12.75" customHeight="1" x14ac:dyDescent="0.2">
      <c r="A185" s="53">
        <v>3238</v>
      </c>
      <c r="B185" s="85" t="s">
        <v>414</v>
      </c>
      <c r="C185" s="50" t="s">
        <v>415</v>
      </c>
      <c r="D185" s="242">
        <v>0</v>
      </c>
      <c r="E185" s="242">
        <v>724.6</v>
      </c>
      <c r="F185" s="52" t="str">
        <f t="shared" si="1"/>
        <v>-</v>
      </c>
    </row>
    <row r="186" spans="1:6" ht="12.75" customHeight="1" x14ac:dyDescent="0.2">
      <c r="A186" s="53">
        <v>3239</v>
      </c>
      <c r="B186" s="85" t="s">
        <v>416</v>
      </c>
      <c r="C186" s="50" t="s">
        <v>417</v>
      </c>
      <c r="D186" s="242">
        <v>3344.14</v>
      </c>
      <c r="E186" s="242">
        <v>2565.9499999999998</v>
      </c>
      <c r="F186" s="52">
        <f t="shared" si="1"/>
        <v>76.729742175865852</v>
      </c>
    </row>
    <row r="187" spans="1:6" ht="12.75" customHeight="1" x14ac:dyDescent="0.2">
      <c r="A187" s="53">
        <v>324</v>
      </c>
      <c r="B187" s="85" t="s">
        <v>418</v>
      </c>
      <c r="C187" s="50" t="s">
        <v>419</v>
      </c>
      <c r="D187" s="242">
        <v>0</v>
      </c>
      <c r="E187" s="242"/>
      <c r="F187" s="52" t="str">
        <f t="shared" si="1"/>
        <v>-</v>
      </c>
    </row>
    <row r="188" spans="1:6" ht="12.75" customHeight="1" x14ac:dyDescent="0.2">
      <c r="A188" s="53">
        <v>329</v>
      </c>
      <c r="B188" s="85" t="s">
        <v>420</v>
      </c>
      <c r="C188" s="50" t="s">
        <v>421</v>
      </c>
      <c r="D188" s="51">
        <f>SUM(D189:D195)</f>
        <v>2112.04</v>
      </c>
      <c r="E188" s="51">
        <f>SUM(E189:E195)</f>
        <v>2369.58</v>
      </c>
      <c r="F188" s="52">
        <f t="shared" si="1"/>
        <v>112.19389784284388</v>
      </c>
    </row>
    <row r="189" spans="1:6" ht="12.75" customHeight="1" x14ac:dyDescent="0.2">
      <c r="A189" s="53">
        <v>3291</v>
      </c>
      <c r="B189" s="232" t="s">
        <v>422</v>
      </c>
      <c r="C189" s="50" t="s">
        <v>423</v>
      </c>
      <c r="D189" s="242">
        <v>0</v>
      </c>
      <c r="E189" s="242"/>
      <c r="F189" s="52" t="str">
        <f t="shared" si="1"/>
        <v>-</v>
      </c>
    </row>
    <row r="190" spans="1:6" ht="12.75" customHeight="1" x14ac:dyDescent="0.2">
      <c r="A190" s="53">
        <v>3292</v>
      </c>
      <c r="B190" s="85" t="s">
        <v>424</v>
      </c>
      <c r="C190" s="50" t="s">
        <v>425</v>
      </c>
      <c r="D190" s="242">
        <v>1362.93</v>
      </c>
      <c r="E190" s="242">
        <v>858.95</v>
      </c>
      <c r="F190" s="52">
        <f t="shared" si="1"/>
        <v>63.022312224398902</v>
      </c>
    </row>
    <row r="191" spans="1:6" ht="12.75" customHeight="1" x14ac:dyDescent="0.2">
      <c r="A191" s="53">
        <v>3293</v>
      </c>
      <c r="B191" s="85" t="s">
        <v>426</v>
      </c>
      <c r="C191" s="50" t="s">
        <v>427</v>
      </c>
      <c r="D191" s="242">
        <v>73.23</v>
      </c>
      <c r="E191" s="242">
        <v>958.35</v>
      </c>
      <c r="F191" s="52">
        <f t="shared" si="1"/>
        <v>1308.6849651782056</v>
      </c>
    </row>
    <row r="192" spans="1:6" ht="12.75" customHeight="1" x14ac:dyDescent="0.2">
      <c r="A192" s="53">
        <v>3294</v>
      </c>
      <c r="B192" s="85" t="s">
        <v>428</v>
      </c>
      <c r="C192" s="50" t="s">
        <v>429</v>
      </c>
      <c r="D192" s="242">
        <v>0</v>
      </c>
      <c r="E192" s="242"/>
      <c r="F192" s="52" t="str">
        <f t="shared" si="1"/>
        <v>-</v>
      </c>
    </row>
    <row r="193" spans="1:6" ht="12.75" customHeight="1" x14ac:dyDescent="0.2">
      <c r="A193" s="53">
        <v>3295</v>
      </c>
      <c r="B193" s="85" t="s">
        <v>430</v>
      </c>
      <c r="C193" s="50" t="s">
        <v>431</v>
      </c>
      <c r="D193" s="242">
        <v>270.17</v>
      </c>
      <c r="E193" s="242">
        <v>0.33</v>
      </c>
      <c r="F193" s="52">
        <f t="shared" si="1"/>
        <v>0.12214531591220343</v>
      </c>
    </row>
    <row r="194" spans="1:6" ht="12.75" customHeight="1" x14ac:dyDescent="0.2">
      <c r="A194" s="53" t="s">
        <v>432</v>
      </c>
      <c r="B194" s="85" t="s">
        <v>433</v>
      </c>
      <c r="C194" s="50" t="s">
        <v>432</v>
      </c>
      <c r="D194" s="242">
        <v>0</v>
      </c>
      <c r="E194" s="242"/>
      <c r="F194" s="52" t="str">
        <f t="shared" si="1"/>
        <v>-</v>
      </c>
    </row>
    <row r="195" spans="1:6" ht="12.75" customHeight="1" x14ac:dyDescent="0.2">
      <c r="A195" s="53">
        <v>3299</v>
      </c>
      <c r="B195" s="85" t="s">
        <v>434</v>
      </c>
      <c r="C195" s="50" t="s">
        <v>435</v>
      </c>
      <c r="D195" s="242">
        <v>405.71</v>
      </c>
      <c r="E195" s="242">
        <v>551.95000000000005</v>
      </c>
      <c r="F195" s="52">
        <f t="shared" si="1"/>
        <v>136.04545118434353</v>
      </c>
    </row>
    <row r="196" spans="1:6" ht="12.75" customHeight="1" x14ac:dyDescent="0.2">
      <c r="A196" s="53">
        <v>34</v>
      </c>
      <c r="B196" s="232" t="s">
        <v>436</v>
      </c>
      <c r="C196" s="50" t="s">
        <v>437</v>
      </c>
      <c r="D196" s="51">
        <f>D197+D202+D210</f>
        <v>1247.82</v>
      </c>
      <c r="E196" s="51">
        <f>E197+E202+E210</f>
        <v>1620.72</v>
      </c>
      <c r="F196" s="52">
        <f t="shared" si="1"/>
        <v>129.88411790162044</v>
      </c>
    </row>
    <row r="197" spans="1:6" ht="12.75" customHeight="1" x14ac:dyDescent="0.2">
      <c r="A197" s="53">
        <v>341</v>
      </c>
      <c r="B197" s="85" t="s">
        <v>438</v>
      </c>
      <c r="C197" s="50" t="s">
        <v>439</v>
      </c>
      <c r="D197" s="51">
        <f>SUM(D198:D201)</f>
        <v>0</v>
      </c>
      <c r="E197" s="51">
        <f>SUM(E198:E201)</f>
        <v>0</v>
      </c>
      <c r="F197" s="52" t="str">
        <f t="shared" si="1"/>
        <v>-</v>
      </c>
    </row>
    <row r="198" spans="1:6" ht="12.75" customHeight="1" x14ac:dyDescent="0.2">
      <c r="A198" s="53">
        <v>3411</v>
      </c>
      <c r="B198" s="85" t="s">
        <v>440</v>
      </c>
      <c r="C198" s="50" t="s">
        <v>441</v>
      </c>
      <c r="D198" s="242">
        <v>0</v>
      </c>
      <c r="E198" s="242"/>
      <c r="F198" s="52" t="str">
        <f t="shared" si="1"/>
        <v>-</v>
      </c>
    </row>
    <row r="199" spans="1:6" ht="12.75" customHeight="1" x14ac:dyDescent="0.2">
      <c r="A199" s="53">
        <v>3412</v>
      </c>
      <c r="B199" s="85" t="s">
        <v>442</v>
      </c>
      <c r="C199" s="50" t="s">
        <v>443</v>
      </c>
      <c r="D199" s="242">
        <v>0</v>
      </c>
      <c r="E199" s="242"/>
      <c r="F199" s="52" t="str">
        <f t="shared" si="1"/>
        <v>-</v>
      </c>
    </row>
    <row r="200" spans="1:6" ht="12.75" customHeight="1" x14ac:dyDescent="0.2">
      <c r="A200" s="53">
        <v>3413</v>
      </c>
      <c r="B200" s="85" t="s">
        <v>444</v>
      </c>
      <c r="C200" s="50" t="s">
        <v>445</v>
      </c>
      <c r="D200" s="242">
        <v>0</v>
      </c>
      <c r="E200" s="242"/>
      <c r="F200" s="52" t="str">
        <f t="shared" si="1"/>
        <v>-</v>
      </c>
    </row>
    <row r="201" spans="1:6" ht="12.75" customHeight="1" x14ac:dyDescent="0.2">
      <c r="A201" s="53">
        <v>3419</v>
      </c>
      <c r="B201" s="85" t="s">
        <v>446</v>
      </c>
      <c r="C201" s="50" t="s">
        <v>447</v>
      </c>
      <c r="D201" s="242">
        <v>0</v>
      </c>
      <c r="E201" s="242"/>
      <c r="F201" s="52" t="str">
        <f t="shared" si="1"/>
        <v>-</v>
      </c>
    </row>
    <row r="202" spans="1:6" ht="12.75" customHeight="1" x14ac:dyDescent="0.2">
      <c r="A202" s="53">
        <v>342</v>
      </c>
      <c r="B202" s="85" t="s">
        <v>448</v>
      </c>
      <c r="C202" s="50" t="s">
        <v>449</v>
      </c>
      <c r="D202" s="51">
        <f>SUM(D203:D209)</f>
        <v>0</v>
      </c>
      <c r="E202" s="51">
        <f>SUM(E203:E209)</f>
        <v>0</v>
      </c>
      <c r="F202" s="52" t="str">
        <f t="shared" si="1"/>
        <v>-</v>
      </c>
    </row>
    <row r="203" spans="1:6" ht="24" x14ac:dyDescent="0.2">
      <c r="A203" s="53">
        <v>3421</v>
      </c>
      <c r="B203" s="85" t="s">
        <v>450</v>
      </c>
      <c r="C203" s="50" t="s">
        <v>451</v>
      </c>
      <c r="D203" s="242">
        <v>0</v>
      </c>
      <c r="E203" s="242"/>
      <c r="F203" s="52" t="str">
        <f t="shared" si="1"/>
        <v>-</v>
      </c>
    </row>
    <row r="204" spans="1:6" ht="24" x14ac:dyDescent="0.2">
      <c r="A204" s="53">
        <v>3422</v>
      </c>
      <c r="B204" s="232" t="s">
        <v>452</v>
      </c>
      <c r="C204" s="50" t="s">
        <v>453</v>
      </c>
      <c r="D204" s="242">
        <v>0</v>
      </c>
      <c r="E204" s="242"/>
      <c r="F204" s="52" t="str">
        <f t="shared" si="1"/>
        <v>-</v>
      </c>
    </row>
    <row r="205" spans="1:6" ht="24" x14ac:dyDescent="0.2">
      <c r="A205" s="53">
        <v>3423</v>
      </c>
      <c r="B205" s="232" t="s">
        <v>454</v>
      </c>
      <c r="C205" s="50" t="s">
        <v>455</v>
      </c>
      <c r="D205" s="242">
        <v>0</v>
      </c>
      <c r="E205" s="242"/>
      <c r="F205" s="52" t="str">
        <f t="shared" si="1"/>
        <v>-</v>
      </c>
    </row>
    <row r="206" spans="1:6" ht="12.75" customHeight="1" x14ac:dyDescent="0.2">
      <c r="A206" s="53">
        <v>3425</v>
      </c>
      <c r="B206" s="85" t="s">
        <v>456</v>
      </c>
      <c r="C206" s="50" t="s">
        <v>457</v>
      </c>
      <c r="D206" s="242">
        <v>0</v>
      </c>
      <c r="E206" s="242"/>
      <c r="F206" s="52" t="str">
        <f t="shared" si="1"/>
        <v>-</v>
      </c>
    </row>
    <row r="207" spans="1:6" ht="12.75" customHeight="1" x14ac:dyDescent="0.2">
      <c r="A207" s="53">
        <v>3426</v>
      </c>
      <c r="B207" s="85" t="s">
        <v>458</v>
      </c>
      <c r="C207" s="50" t="s">
        <v>459</v>
      </c>
      <c r="D207" s="242">
        <v>0</v>
      </c>
      <c r="E207" s="242"/>
      <c r="F207" s="52" t="str">
        <f t="shared" si="1"/>
        <v>-</v>
      </c>
    </row>
    <row r="208" spans="1:6" ht="24" x14ac:dyDescent="0.2">
      <c r="A208" s="53">
        <v>3427</v>
      </c>
      <c r="B208" s="85" t="s">
        <v>460</v>
      </c>
      <c r="C208" s="50" t="s">
        <v>461</v>
      </c>
      <c r="D208" s="242">
        <v>0</v>
      </c>
      <c r="E208" s="242"/>
      <c r="F208" s="52" t="str">
        <f t="shared" si="1"/>
        <v>-</v>
      </c>
    </row>
    <row r="209" spans="1:6" ht="12.75" customHeight="1" x14ac:dyDescent="0.2">
      <c r="A209" s="53">
        <v>3428</v>
      </c>
      <c r="B209" s="85" t="s">
        <v>462</v>
      </c>
      <c r="C209" s="50" t="s">
        <v>463</v>
      </c>
      <c r="D209" s="242">
        <v>0</v>
      </c>
      <c r="E209" s="242"/>
      <c r="F209" s="52" t="str">
        <f t="shared" si="1"/>
        <v>-</v>
      </c>
    </row>
    <row r="210" spans="1:6" ht="12.75" customHeight="1" x14ac:dyDescent="0.2">
      <c r="A210" s="53">
        <v>343</v>
      </c>
      <c r="B210" s="85" t="s">
        <v>464</v>
      </c>
      <c r="C210" s="50" t="s">
        <v>465</v>
      </c>
      <c r="D210" s="51">
        <f>SUM(D211:D214)</f>
        <v>1247.82</v>
      </c>
      <c r="E210" s="51">
        <f>SUM(E211:E214)</f>
        <v>1620.72</v>
      </c>
      <c r="F210" s="52">
        <f t="shared" si="1"/>
        <v>129.88411790162044</v>
      </c>
    </row>
    <row r="211" spans="1:6" ht="12.75" customHeight="1" x14ac:dyDescent="0.2">
      <c r="A211" s="53">
        <v>3431</v>
      </c>
      <c r="B211" s="232" t="s">
        <v>466</v>
      </c>
      <c r="C211" s="50" t="s">
        <v>467</v>
      </c>
      <c r="D211" s="242">
        <v>1247.82</v>
      </c>
      <c r="E211" s="242">
        <v>1620.72</v>
      </c>
      <c r="F211" s="52">
        <f t="shared" si="1"/>
        <v>129.88411790162044</v>
      </c>
    </row>
    <row r="212" spans="1:6" ht="12.75" customHeight="1" x14ac:dyDescent="0.2">
      <c r="A212" s="53">
        <v>3432</v>
      </c>
      <c r="B212" s="85" t="s">
        <v>468</v>
      </c>
      <c r="C212" s="50" t="s">
        <v>469</v>
      </c>
      <c r="D212" s="242">
        <v>0</v>
      </c>
      <c r="E212" s="242"/>
      <c r="F212" s="52" t="str">
        <f t="shared" si="1"/>
        <v>-</v>
      </c>
    </row>
    <row r="213" spans="1:6" ht="12.75" customHeight="1" x14ac:dyDescent="0.2">
      <c r="A213" s="53">
        <v>3433</v>
      </c>
      <c r="B213" s="85" t="s">
        <v>470</v>
      </c>
      <c r="C213" s="50" t="s">
        <v>471</v>
      </c>
      <c r="D213" s="242">
        <v>0</v>
      </c>
      <c r="E213" s="242"/>
      <c r="F213" s="52" t="str">
        <f t="shared" si="1"/>
        <v>-</v>
      </c>
    </row>
    <row r="214" spans="1:6" ht="12.75" customHeight="1" x14ac:dyDescent="0.2">
      <c r="A214" s="53">
        <v>3434</v>
      </c>
      <c r="B214" s="85" t="s">
        <v>472</v>
      </c>
      <c r="C214" s="50" t="s">
        <v>473</v>
      </c>
      <c r="D214" s="242">
        <v>0</v>
      </c>
      <c r="E214" s="242"/>
      <c r="F214" s="52" t="str">
        <f t="shared" si="1"/>
        <v>-</v>
      </c>
    </row>
    <row r="215" spans="1:6" ht="12.75" customHeight="1" x14ac:dyDescent="0.2">
      <c r="A215" s="53">
        <v>35</v>
      </c>
      <c r="B215" s="85" t="s">
        <v>474</v>
      </c>
      <c r="C215" s="50" t="s">
        <v>475</v>
      </c>
      <c r="D215" s="51">
        <f>D216+D219+D223</f>
        <v>0</v>
      </c>
      <c r="E215" s="51">
        <f>E216+E219+E223</f>
        <v>0</v>
      </c>
      <c r="F215" s="52" t="str">
        <f t="shared" si="1"/>
        <v>-</v>
      </c>
    </row>
    <row r="216" spans="1:6" ht="12.75" customHeight="1" x14ac:dyDescent="0.2">
      <c r="A216" s="53">
        <v>351</v>
      </c>
      <c r="B216" s="85" t="s">
        <v>476</v>
      </c>
      <c r="C216" s="50" t="s">
        <v>477</v>
      </c>
      <c r="D216" s="51">
        <f>SUM(D217:D218)</f>
        <v>0</v>
      </c>
      <c r="E216" s="51">
        <f>SUM(E217:E218)</f>
        <v>0</v>
      </c>
      <c r="F216" s="52" t="str">
        <f t="shared" si="1"/>
        <v>-</v>
      </c>
    </row>
    <row r="217" spans="1:6" ht="12.75" customHeight="1" x14ac:dyDescent="0.2">
      <c r="A217" s="53">
        <v>3511</v>
      </c>
      <c r="B217" s="85" t="s">
        <v>478</v>
      </c>
      <c r="C217" s="50" t="s">
        <v>479</v>
      </c>
      <c r="D217" s="242">
        <v>0</v>
      </c>
      <c r="E217" s="242"/>
      <c r="F217" s="52" t="str">
        <f t="shared" si="1"/>
        <v>-</v>
      </c>
    </row>
    <row r="218" spans="1:6" ht="12.75" customHeight="1" x14ac:dyDescent="0.2">
      <c r="A218" s="53">
        <v>3512</v>
      </c>
      <c r="B218" s="85" t="s">
        <v>480</v>
      </c>
      <c r="C218" s="50" t="s">
        <v>481</v>
      </c>
      <c r="D218" s="242">
        <v>0</v>
      </c>
      <c r="E218" s="242"/>
      <c r="F218" s="52" t="str">
        <f t="shared" si="1"/>
        <v>-</v>
      </c>
    </row>
    <row r="219" spans="1:6" ht="24" x14ac:dyDescent="0.2">
      <c r="A219" s="53">
        <v>352</v>
      </c>
      <c r="B219" s="85" t="s">
        <v>482</v>
      </c>
      <c r="C219" s="50" t="s">
        <v>483</v>
      </c>
      <c r="D219" s="51">
        <f>SUM(D220:D222)</f>
        <v>0</v>
      </c>
      <c r="E219" s="51">
        <f>SUM(E220:E222)</f>
        <v>0</v>
      </c>
      <c r="F219" s="52" t="str">
        <f t="shared" si="1"/>
        <v>-</v>
      </c>
    </row>
    <row r="220" spans="1:6" ht="12.75" customHeight="1" x14ac:dyDescent="0.2">
      <c r="A220" s="53">
        <v>3521</v>
      </c>
      <c r="B220" s="85" t="s">
        <v>484</v>
      </c>
      <c r="C220" s="50" t="s">
        <v>485</v>
      </c>
      <c r="D220" s="242">
        <v>0</v>
      </c>
      <c r="E220" s="242"/>
      <c r="F220" s="52" t="str">
        <f t="shared" si="1"/>
        <v>-</v>
      </c>
    </row>
    <row r="221" spans="1:6" ht="12.75" customHeight="1" x14ac:dyDescent="0.2">
      <c r="A221" s="53">
        <v>3522</v>
      </c>
      <c r="B221" s="85" t="s">
        <v>486</v>
      </c>
      <c r="C221" s="50" t="s">
        <v>487</v>
      </c>
      <c r="D221" s="242">
        <v>0</v>
      </c>
      <c r="E221" s="242"/>
      <c r="F221" s="52" t="str">
        <f t="shared" si="1"/>
        <v>-</v>
      </c>
    </row>
    <row r="222" spans="1:6" ht="12.75" customHeight="1" x14ac:dyDescent="0.2">
      <c r="A222" s="53">
        <v>3523</v>
      </c>
      <c r="B222" s="85" t="s">
        <v>488</v>
      </c>
      <c r="C222" s="50" t="s">
        <v>489</v>
      </c>
      <c r="D222" s="242">
        <v>0</v>
      </c>
      <c r="E222" s="242"/>
      <c r="F222" s="52" t="str">
        <f t="shared" si="1"/>
        <v>-</v>
      </c>
    </row>
    <row r="223" spans="1:6" ht="24" x14ac:dyDescent="0.2">
      <c r="A223" s="53" t="s">
        <v>490</v>
      </c>
      <c r="B223" s="85" t="s">
        <v>491</v>
      </c>
      <c r="C223" s="50" t="s">
        <v>490</v>
      </c>
      <c r="D223" s="242">
        <v>0</v>
      </c>
      <c r="E223" s="242"/>
      <c r="F223" s="52" t="str">
        <f t="shared" si="1"/>
        <v>-</v>
      </c>
    </row>
    <row r="224" spans="1:6" ht="24" x14ac:dyDescent="0.2">
      <c r="A224" s="53">
        <v>36</v>
      </c>
      <c r="B224" s="85" t="s">
        <v>492</v>
      </c>
      <c r="C224" s="50" t="s">
        <v>493</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494</v>
      </c>
      <c r="C225" s="50" t="s">
        <v>495</v>
      </c>
      <c r="D225" s="51">
        <f>SUM(D226:D227)</f>
        <v>0</v>
      </c>
      <c r="E225" s="51">
        <f>SUM(E226:E227)</f>
        <v>0</v>
      </c>
      <c r="F225" s="52" t="str">
        <f t="shared" si="2"/>
        <v>-</v>
      </c>
    </row>
    <row r="226" spans="1:6" ht="12.75" customHeight="1" x14ac:dyDescent="0.2">
      <c r="A226" s="53">
        <v>3611</v>
      </c>
      <c r="B226" s="85" t="s">
        <v>496</v>
      </c>
      <c r="C226" s="50" t="s">
        <v>497</v>
      </c>
      <c r="D226" s="242">
        <v>0</v>
      </c>
      <c r="E226" s="242"/>
      <c r="F226" s="52" t="str">
        <f t="shared" si="2"/>
        <v>-</v>
      </c>
    </row>
    <row r="227" spans="1:6" ht="12.75" customHeight="1" x14ac:dyDescent="0.2">
      <c r="A227" s="53">
        <v>3612</v>
      </c>
      <c r="B227" s="85" t="s">
        <v>498</v>
      </c>
      <c r="C227" s="50" t="s">
        <v>499</v>
      </c>
      <c r="D227" s="242">
        <v>0</v>
      </c>
      <c r="E227" s="242"/>
      <c r="F227" s="52" t="str">
        <f t="shared" si="2"/>
        <v>-</v>
      </c>
    </row>
    <row r="228" spans="1:6" ht="24" x14ac:dyDescent="0.2">
      <c r="A228" s="53">
        <v>362</v>
      </c>
      <c r="B228" s="85" t="s">
        <v>500</v>
      </c>
      <c r="C228" s="50" t="s">
        <v>501</v>
      </c>
      <c r="D228" s="51">
        <f>SUM(D229:D230)</f>
        <v>0</v>
      </c>
      <c r="E228" s="51">
        <f>SUM(E229:E230)</f>
        <v>0</v>
      </c>
      <c r="F228" s="52" t="str">
        <f t="shared" si="2"/>
        <v>-</v>
      </c>
    </row>
    <row r="229" spans="1:6" ht="12.75" customHeight="1" x14ac:dyDescent="0.2">
      <c r="A229" s="53">
        <v>3621</v>
      </c>
      <c r="B229" s="85" t="s">
        <v>502</v>
      </c>
      <c r="C229" s="50" t="s">
        <v>503</v>
      </c>
      <c r="D229" s="242">
        <v>0</v>
      </c>
      <c r="E229" s="242"/>
      <c r="F229" s="52" t="str">
        <f t="shared" si="2"/>
        <v>-</v>
      </c>
    </row>
    <row r="230" spans="1:6" ht="24" x14ac:dyDescent="0.2">
      <c r="A230" s="53">
        <v>3622</v>
      </c>
      <c r="B230" s="85" t="s">
        <v>504</v>
      </c>
      <c r="C230" s="50" t="s">
        <v>505</v>
      </c>
      <c r="D230" s="242">
        <v>0</v>
      </c>
      <c r="E230" s="242"/>
      <c r="F230" s="52" t="str">
        <f t="shared" si="2"/>
        <v>-</v>
      </c>
    </row>
    <row r="231" spans="1:6" ht="12.75" customHeight="1" x14ac:dyDescent="0.2">
      <c r="A231" s="53">
        <v>363</v>
      </c>
      <c r="B231" s="86" t="s">
        <v>506</v>
      </c>
      <c r="C231" s="50" t="s">
        <v>507</v>
      </c>
      <c r="D231" s="51">
        <f>SUM(D232:D235)</f>
        <v>0</v>
      </c>
      <c r="E231" s="51">
        <f>SUM(E232:E235)</f>
        <v>0</v>
      </c>
      <c r="F231" s="52" t="str">
        <f t="shared" si="2"/>
        <v>-</v>
      </c>
    </row>
    <row r="232" spans="1:6" ht="12.75" customHeight="1" x14ac:dyDescent="0.2">
      <c r="A232" s="53">
        <v>3631</v>
      </c>
      <c r="B232" s="85" t="s">
        <v>508</v>
      </c>
      <c r="C232" s="50" t="s">
        <v>509</v>
      </c>
      <c r="D232" s="242">
        <v>0</v>
      </c>
      <c r="E232" s="242"/>
      <c r="F232" s="52" t="str">
        <f t="shared" si="2"/>
        <v>-</v>
      </c>
    </row>
    <row r="233" spans="1:6" ht="12.75" customHeight="1" x14ac:dyDescent="0.2">
      <c r="A233" s="53">
        <v>3632</v>
      </c>
      <c r="B233" s="85" t="s">
        <v>510</v>
      </c>
      <c r="C233" s="50" t="s">
        <v>511</v>
      </c>
      <c r="D233" s="242">
        <v>0</v>
      </c>
      <c r="E233" s="242"/>
      <c r="F233" s="52" t="str">
        <f t="shared" si="2"/>
        <v>-</v>
      </c>
    </row>
    <row r="234" spans="1:6" ht="12.75" customHeight="1" x14ac:dyDescent="0.2">
      <c r="A234" s="53" t="s">
        <v>512</v>
      </c>
      <c r="B234" s="85" t="s">
        <v>513</v>
      </c>
      <c r="C234" s="54" t="s">
        <v>512</v>
      </c>
      <c r="D234" s="242">
        <v>0</v>
      </c>
      <c r="E234" s="242"/>
      <c r="F234" s="52" t="str">
        <f t="shared" si="2"/>
        <v>-</v>
      </c>
    </row>
    <row r="235" spans="1:6" ht="24" x14ac:dyDescent="0.2">
      <c r="A235" s="53" t="s">
        <v>514</v>
      </c>
      <c r="B235" s="85" t="s">
        <v>515</v>
      </c>
      <c r="C235" s="54" t="s">
        <v>514</v>
      </c>
      <c r="D235" s="242">
        <v>0</v>
      </c>
      <c r="E235" s="242"/>
      <c r="F235" s="52" t="str">
        <f t="shared" si="2"/>
        <v>-</v>
      </c>
    </row>
    <row r="236" spans="1:6" ht="12.75" customHeight="1" x14ac:dyDescent="0.2">
      <c r="A236" s="53" t="s">
        <v>516</v>
      </c>
      <c r="B236" s="86" t="s">
        <v>517</v>
      </c>
      <c r="C236" s="50" t="s">
        <v>516</v>
      </c>
      <c r="D236" s="51">
        <f>SUM(D237:D239)</f>
        <v>0</v>
      </c>
      <c r="E236" s="51">
        <f>SUM(E237:E239)</f>
        <v>0</v>
      </c>
      <c r="F236" s="52" t="str">
        <f t="shared" ref="F236:F243" si="3">IF(D236&lt;&gt;0,IF(E236/D236&gt;=100,"&gt;&gt;100",E236/D236*100),"-")</f>
        <v>-</v>
      </c>
    </row>
    <row r="237" spans="1:6" ht="12.75" customHeight="1" x14ac:dyDescent="0.2">
      <c r="A237" s="53" t="s">
        <v>518</v>
      </c>
      <c r="B237" s="85" t="s">
        <v>519</v>
      </c>
      <c r="C237" s="50" t="s">
        <v>518</v>
      </c>
      <c r="D237" s="242">
        <v>0</v>
      </c>
      <c r="E237" s="242"/>
      <c r="F237" s="52" t="str">
        <f t="shared" si="3"/>
        <v>-</v>
      </c>
    </row>
    <row r="238" spans="1:6" ht="12.75" customHeight="1" x14ac:dyDescent="0.2">
      <c r="A238" s="53" t="s">
        <v>520</v>
      </c>
      <c r="B238" s="85" t="s">
        <v>521</v>
      </c>
      <c r="C238" s="50" t="s">
        <v>520</v>
      </c>
      <c r="D238" s="242">
        <v>0</v>
      </c>
      <c r="E238" s="242"/>
      <c r="F238" s="52" t="str">
        <f t="shared" si="3"/>
        <v>-</v>
      </c>
    </row>
    <row r="239" spans="1:6" ht="12.75" customHeight="1" x14ac:dyDescent="0.2">
      <c r="A239" s="53" t="s">
        <v>522</v>
      </c>
      <c r="B239" s="85" t="s">
        <v>523</v>
      </c>
      <c r="C239" s="54" t="s">
        <v>522</v>
      </c>
      <c r="D239" s="242">
        <v>0</v>
      </c>
      <c r="E239" s="242"/>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c r="F241" s="52" t="str">
        <f t="shared" si="3"/>
        <v>-</v>
      </c>
    </row>
    <row r="242" spans="1:6" ht="24" x14ac:dyDescent="0.2">
      <c r="A242" s="53">
        <v>3673</v>
      </c>
      <c r="B242" s="85" t="s">
        <v>528</v>
      </c>
      <c r="C242" s="50" t="s">
        <v>529</v>
      </c>
      <c r="D242" s="242">
        <v>0</v>
      </c>
      <c r="E242" s="242"/>
      <c r="F242" s="52" t="str">
        <f t="shared" si="3"/>
        <v>-</v>
      </c>
    </row>
    <row r="243" spans="1:6" ht="24" x14ac:dyDescent="0.2">
      <c r="A243" s="53">
        <v>3674</v>
      </c>
      <c r="B243" s="85" t="s">
        <v>530</v>
      </c>
      <c r="C243" s="50" t="s">
        <v>531</v>
      </c>
      <c r="D243" s="242">
        <v>0</v>
      </c>
      <c r="E243" s="242"/>
      <c r="F243" s="52" t="str">
        <f t="shared" si="3"/>
        <v>-</v>
      </c>
    </row>
    <row r="244" spans="1:6" ht="12.75" customHeight="1" x14ac:dyDescent="0.2">
      <c r="A244" s="53" t="s">
        <v>532</v>
      </c>
      <c r="B244" s="85" t="s">
        <v>533</v>
      </c>
      <c r="C244" s="50" t="s">
        <v>532</v>
      </c>
      <c r="D244" s="51">
        <f>SUM(D245:D246)</f>
        <v>0</v>
      </c>
      <c r="E244" s="51">
        <f>SUM(E245:E246)</f>
        <v>0</v>
      </c>
      <c r="F244" s="52" t="str">
        <f t="shared" ref="F244:F251" si="4">IF(D244&lt;&gt;0,IF(E244/D244&gt;=100,"&gt;&gt;100",E244/D244*100),"-")</f>
        <v>-</v>
      </c>
    </row>
    <row r="245" spans="1:6" ht="12.75" customHeight="1" x14ac:dyDescent="0.2">
      <c r="A245" s="53" t="s">
        <v>534</v>
      </c>
      <c r="B245" s="85" t="s">
        <v>535</v>
      </c>
      <c r="C245" s="50" t="s">
        <v>534</v>
      </c>
      <c r="D245" s="242">
        <v>0</v>
      </c>
      <c r="E245" s="242"/>
      <c r="F245" s="52" t="str">
        <f t="shared" si="4"/>
        <v>-</v>
      </c>
    </row>
    <row r="246" spans="1:6" ht="12.75" customHeight="1" x14ac:dyDescent="0.2">
      <c r="A246" s="53" t="s">
        <v>536</v>
      </c>
      <c r="B246" s="85" t="s">
        <v>537</v>
      </c>
      <c r="C246" s="50" t="s">
        <v>536</v>
      </c>
      <c r="D246" s="242">
        <v>0</v>
      </c>
      <c r="E246" s="242"/>
      <c r="F246" s="52" t="str">
        <f t="shared" si="4"/>
        <v>-</v>
      </c>
    </row>
    <row r="247" spans="1:6" ht="24" x14ac:dyDescent="0.2">
      <c r="A247" s="53" t="s">
        <v>538</v>
      </c>
      <c r="B247" s="85" t="s">
        <v>539</v>
      </c>
      <c r="C247" s="50" t="s">
        <v>538</v>
      </c>
      <c r="D247" s="51">
        <f>SUM(D248:D251)</f>
        <v>0</v>
      </c>
      <c r="E247" s="51">
        <f>SUM(E248:E251)</f>
        <v>0</v>
      </c>
      <c r="F247" s="52" t="str">
        <f t="shared" si="4"/>
        <v>-</v>
      </c>
    </row>
    <row r="248" spans="1:6" ht="12.75" customHeight="1" x14ac:dyDescent="0.2">
      <c r="A248" s="53" t="s">
        <v>540</v>
      </c>
      <c r="B248" s="85" t="s">
        <v>202</v>
      </c>
      <c r="C248" s="50" t="s">
        <v>540</v>
      </c>
      <c r="D248" s="242">
        <v>0</v>
      </c>
      <c r="E248" s="242"/>
      <c r="F248" s="52" t="str">
        <f t="shared" si="4"/>
        <v>-</v>
      </c>
    </row>
    <row r="249" spans="1:6" ht="12.75" customHeight="1" x14ac:dyDescent="0.2">
      <c r="A249" s="53" t="s">
        <v>541</v>
      </c>
      <c r="B249" s="85" t="s">
        <v>204</v>
      </c>
      <c r="C249" s="50" t="s">
        <v>541</v>
      </c>
      <c r="D249" s="242">
        <v>0</v>
      </c>
      <c r="E249" s="242"/>
      <c r="F249" s="52" t="str">
        <f t="shared" si="4"/>
        <v>-</v>
      </c>
    </row>
    <row r="250" spans="1:6" ht="24" x14ac:dyDescent="0.2">
      <c r="A250" s="53" t="s">
        <v>542</v>
      </c>
      <c r="B250" s="85" t="s">
        <v>206</v>
      </c>
      <c r="C250" s="50" t="s">
        <v>542</v>
      </c>
      <c r="D250" s="242">
        <v>0</v>
      </c>
      <c r="E250" s="242"/>
      <c r="F250" s="52" t="str">
        <f t="shared" si="4"/>
        <v>-</v>
      </c>
    </row>
    <row r="251" spans="1:6" ht="24" x14ac:dyDescent="0.2">
      <c r="A251" s="53" t="s">
        <v>543</v>
      </c>
      <c r="B251" s="85" t="s">
        <v>208</v>
      </c>
      <c r="C251" s="50" t="s">
        <v>543</v>
      </c>
      <c r="D251" s="242">
        <v>0</v>
      </c>
      <c r="E251" s="242"/>
      <c r="F251" s="52" t="str">
        <f t="shared" si="4"/>
        <v>-</v>
      </c>
    </row>
    <row r="252" spans="1:6" ht="24" x14ac:dyDescent="0.2">
      <c r="A252" s="53">
        <v>37</v>
      </c>
      <c r="B252" s="85" t="s">
        <v>544</v>
      </c>
      <c r="C252" s="50" t="s">
        <v>545</v>
      </c>
      <c r="D252" s="51">
        <f>D253+D259</f>
        <v>0</v>
      </c>
      <c r="E252" s="51">
        <f>E253+E259</f>
        <v>0</v>
      </c>
      <c r="F252" s="52" t="str">
        <f t="shared" ref="F252:F258" si="5">IF(D252&lt;&gt;0,IF(E252/D252&gt;=100,"&gt;&gt;100",E252/D252*100),"-")</f>
        <v>-</v>
      </c>
    </row>
    <row r="253" spans="1:6" ht="24" x14ac:dyDescent="0.2">
      <c r="A253" s="53">
        <v>371</v>
      </c>
      <c r="B253" s="85" t="s">
        <v>546</v>
      </c>
      <c r="C253" s="50" t="s">
        <v>547</v>
      </c>
      <c r="D253" s="51">
        <f>SUM(D254:D258)</f>
        <v>0</v>
      </c>
      <c r="E253" s="51">
        <f>SUM(E254:E258)</f>
        <v>0</v>
      </c>
      <c r="F253" s="52" t="str">
        <f t="shared" si="5"/>
        <v>-</v>
      </c>
    </row>
    <row r="254" spans="1:6" ht="24" x14ac:dyDescent="0.2">
      <c r="A254" s="53">
        <v>3711</v>
      </c>
      <c r="B254" s="85" t="s">
        <v>548</v>
      </c>
      <c r="C254" s="50" t="s">
        <v>549</v>
      </c>
      <c r="D254" s="242">
        <v>0</v>
      </c>
      <c r="E254" s="242"/>
      <c r="F254" s="52" t="str">
        <f t="shared" si="5"/>
        <v>-</v>
      </c>
    </row>
    <row r="255" spans="1:6" ht="24" x14ac:dyDescent="0.2">
      <c r="A255" s="53">
        <v>3712</v>
      </c>
      <c r="B255" s="85" t="s">
        <v>550</v>
      </c>
      <c r="C255" s="50" t="s">
        <v>551</v>
      </c>
      <c r="D255" s="242">
        <v>0</v>
      </c>
      <c r="E255" s="242"/>
      <c r="F255" s="52" t="str">
        <f t="shared" si="5"/>
        <v>-</v>
      </c>
    </row>
    <row r="256" spans="1:6" ht="24" x14ac:dyDescent="0.2">
      <c r="A256" s="53" t="s">
        <v>552</v>
      </c>
      <c r="B256" s="85" t="s">
        <v>553</v>
      </c>
      <c r="C256" s="50" t="s">
        <v>552</v>
      </c>
      <c r="D256" s="242">
        <v>0</v>
      </c>
      <c r="E256" s="242"/>
      <c r="F256" s="52" t="str">
        <f t="shared" si="5"/>
        <v>-</v>
      </c>
    </row>
    <row r="257" spans="1:6" ht="24" x14ac:dyDescent="0.2">
      <c r="A257" s="53" t="s">
        <v>554</v>
      </c>
      <c r="B257" s="85" t="s">
        <v>555</v>
      </c>
      <c r="C257" s="50" t="s">
        <v>554</v>
      </c>
      <c r="D257" s="242">
        <v>0</v>
      </c>
      <c r="E257" s="242"/>
      <c r="F257" s="52" t="str">
        <f t="shared" si="5"/>
        <v>-</v>
      </c>
    </row>
    <row r="258" spans="1:6" ht="12.75" customHeight="1" x14ac:dyDescent="0.2">
      <c r="A258" s="53" t="s">
        <v>556</v>
      </c>
      <c r="B258" s="85" t="s">
        <v>557</v>
      </c>
      <c r="C258" s="50" t="s">
        <v>556</v>
      </c>
      <c r="D258" s="242">
        <v>0</v>
      </c>
      <c r="E258" s="242"/>
      <c r="F258" s="52" t="str">
        <f t="shared" si="5"/>
        <v>-</v>
      </c>
    </row>
    <row r="259" spans="1:6" ht="12.75" customHeight="1" x14ac:dyDescent="0.2">
      <c r="A259" s="53">
        <v>372</v>
      </c>
      <c r="B259" s="232" t="s">
        <v>558</v>
      </c>
      <c r="C259" s="50" t="s">
        <v>559</v>
      </c>
      <c r="D259" s="51">
        <f>SUM(D260:D262)</f>
        <v>0</v>
      </c>
      <c r="E259" s="51">
        <f>SUM(E260:E262)</f>
        <v>0</v>
      </c>
      <c r="F259" s="52" t="str">
        <f t="shared" ref="F259:F272" si="6">IF(D259&lt;&gt;0,IF(E259/D259&gt;=100,"&gt;&gt;100",E259/D259*100),"-")</f>
        <v>-</v>
      </c>
    </row>
    <row r="260" spans="1:6" ht="12.75" customHeight="1" x14ac:dyDescent="0.2">
      <c r="A260" s="53">
        <v>3721</v>
      </c>
      <c r="B260" s="85" t="s">
        <v>560</v>
      </c>
      <c r="C260" s="50" t="s">
        <v>561</v>
      </c>
      <c r="D260" s="242">
        <v>0</v>
      </c>
      <c r="E260" s="242"/>
      <c r="F260" s="52" t="str">
        <f t="shared" si="6"/>
        <v>-</v>
      </c>
    </row>
    <row r="261" spans="1:6" ht="12.75" customHeight="1" x14ac:dyDescent="0.2">
      <c r="A261" s="53">
        <v>3722</v>
      </c>
      <c r="B261" s="85" t="s">
        <v>562</v>
      </c>
      <c r="C261" s="50" t="s">
        <v>563</v>
      </c>
      <c r="D261" s="242">
        <v>0</v>
      </c>
      <c r="E261" s="242"/>
      <c r="F261" s="52" t="str">
        <f t="shared" si="6"/>
        <v>-</v>
      </c>
    </row>
    <row r="262" spans="1:6" ht="12.75" customHeight="1" x14ac:dyDescent="0.2">
      <c r="A262" s="53" t="s">
        <v>564</v>
      </c>
      <c r="B262" s="85" t="s">
        <v>565</v>
      </c>
      <c r="C262" s="50" t="s">
        <v>564</v>
      </c>
      <c r="D262" s="242">
        <v>0</v>
      </c>
      <c r="E262" s="242"/>
      <c r="F262" s="52" t="str">
        <f t="shared" si="6"/>
        <v>-</v>
      </c>
    </row>
    <row r="263" spans="1:6" ht="12.75" customHeight="1" x14ac:dyDescent="0.2">
      <c r="A263" s="53">
        <v>38</v>
      </c>
      <c r="B263" s="85" t="s">
        <v>566</v>
      </c>
      <c r="C263" s="50" t="s">
        <v>567</v>
      </c>
      <c r="D263" s="51">
        <f>D264+D268+D273+D279</f>
        <v>0</v>
      </c>
      <c r="E263" s="51">
        <f>E264+E268+E273+E279</f>
        <v>0</v>
      </c>
      <c r="F263" s="52" t="str">
        <f t="shared" si="6"/>
        <v>-</v>
      </c>
    </row>
    <row r="264" spans="1:6" ht="12.75" customHeight="1" x14ac:dyDescent="0.2">
      <c r="A264" s="53">
        <v>381</v>
      </c>
      <c r="B264" s="85" t="s">
        <v>568</v>
      </c>
      <c r="C264" s="50" t="s">
        <v>569</v>
      </c>
      <c r="D264" s="51">
        <f>SUM(D265:D267)</f>
        <v>0</v>
      </c>
      <c r="E264" s="51">
        <f>SUM(E265:E267)</f>
        <v>0</v>
      </c>
      <c r="F264" s="52" t="str">
        <f t="shared" si="6"/>
        <v>-</v>
      </c>
    </row>
    <row r="265" spans="1:6" ht="12.75" customHeight="1" x14ac:dyDescent="0.2">
      <c r="A265" s="53">
        <v>3811</v>
      </c>
      <c r="B265" s="85" t="s">
        <v>570</v>
      </c>
      <c r="C265" s="50" t="s">
        <v>571</v>
      </c>
      <c r="D265" s="242">
        <v>0</v>
      </c>
      <c r="E265" s="242"/>
      <c r="F265" s="52" t="str">
        <f t="shared" si="6"/>
        <v>-</v>
      </c>
    </row>
    <row r="266" spans="1:6" ht="12.75" customHeight="1" x14ac:dyDescent="0.2">
      <c r="A266" s="53">
        <v>3812</v>
      </c>
      <c r="B266" s="85" t="s">
        <v>572</v>
      </c>
      <c r="C266" s="50" t="s">
        <v>573</v>
      </c>
      <c r="D266" s="242">
        <v>0</v>
      </c>
      <c r="E266" s="242"/>
      <c r="F266" s="52" t="str">
        <f t="shared" si="6"/>
        <v>-</v>
      </c>
    </row>
    <row r="267" spans="1:6" ht="12.75" customHeight="1" x14ac:dyDescent="0.2">
      <c r="A267" s="53" t="s">
        <v>574</v>
      </c>
      <c r="B267" s="85" t="s">
        <v>575</v>
      </c>
      <c r="C267" s="50" t="s">
        <v>574</v>
      </c>
      <c r="D267" s="242">
        <v>0</v>
      </c>
      <c r="E267" s="242"/>
      <c r="F267" s="52" t="str">
        <f t="shared" si="6"/>
        <v>-</v>
      </c>
    </row>
    <row r="268" spans="1:6" ht="12.75" customHeight="1" x14ac:dyDescent="0.2">
      <c r="A268" s="53">
        <v>382</v>
      </c>
      <c r="B268" s="86" t="s">
        <v>576</v>
      </c>
      <c r="C268" s="50" t="s">
        <v>577</v>
      </c>
      <c r="D268" s="51">
        <f>SUM(D269:D272)</f>
        <v>0</v>
      </c>
      <c r="E268" s="51">
        <f>SUM(E269:E272)</f>
        <v>0</v>
      </c>
      <c r="F268" s="52" t="str">
        <f t="shared" si="6"/>
        <v>-</v>
      </c>
    </row>
    <row r="269" spans="1:6" ht="12.75" customHeight="1" x14ac:dyDescent="0.2">
      <c r="A269" s="53">
        <v>3821</v>
      </c>
      <c r="B269" s="85" t="s">
        <v>578</v>
      </c>
      <c r="C269" s="50" t="s">
        <v>579</v>
      </c>
      <c r="D269" s="242">
        <v>0</v>
      </c>
      <c r="E269" s="242"/>
      <c r="F269" s="52" t="str">
        <f t="shared" si="6"/>
        <v>-</v>
      </c>
    </row>
    <row r="270" spans="1:6" ht="12.75" customHeight="1" x14ac:dyDescent="0.2">
      <c r="A270" s="53">
        <v>3822</v>
      </c>
      <c r="B270" s="85" t="s">
        <v>580</v>
      </c>
      <c r="C270" s="50" t="s">
        <v>581</v>
      </c>
      <c r="D270" s="242">
        <v>0</v>
      </c>
      <c r="E270" s="242"/>
      <c r="F270" s="52" t="str">
        <f t="shared" si="6"/>
        <v>-</v>
      </c>
    </row>
    <row r="271" spans="1:6" ht="12.75" customHeight="1" x14ac:dyDescent="0.2">
      <c r="A271" s="53" t="s">
        <v>582</v>
      </c>
      <c r="B271" s="85" t="s">
        <v>583</v>
      </c>
      <c r="C271" s="50" t="s">
        <v>582</v>
      </c>
      <c r="D271" s="242">
        <v>0</v>
      </c>
      <c r="E271" s="242"/>
      <c r="F271" s="52" t="str">
        <f t="shared" si="6"/>
        <v>-</v>
      </c>
    </row>
    <row r="272" spans="1:6" ht="24" x14ac:dyDescent="0.2">
      <c r="A272" s="53" t="s">
        <v>584</v>
      </c>
      <c r="B272" s="85" t="s">
        <v>585</v>
      </c>
      <c r="C272" s="54" t="s">
        <v>584</v>
      </c>
      <c r="D272" s="242">
        <v>0</v>
      </c>
      <c r="E272" s="242"/>
      <c r="F272" s="52" t="str">
        <f t="shared" si="6"/>
        <v>-</v>
      </c>
    </row>
    <row r="273" spans="1:6" ht="12.75" customHeight="1" x14ac:dyDescent="0.2">
      <c r="A273" s="53">
        <v>383</v>
      </c>
      <c r="B273" s="85" t="s">
        <v>586</v>
      </c>
      <c r="C273" s="50" t="s">
        <v>587</v>
      </c>
      <c r="D273" s="51">
        <f>SUM(D274:D278)</f>
        <v>0</v>
      </c>
      <c r="E273" s="51">
        <f>SUM(E274:E278)</f>
        <v>0</v>
      </c>
      <c r="F273" s="52" t="str">
        <f t="shared" ref="F273:F284" si="7">IF(D273&lt;&gt;0,IF(E273/D273&gt;=100,"&gt;&gt;100",E273/D273*100),"-")</f>
        <v>-</v>
      </c>
    </row>
    <row r="274" spans="1:6" ht="12.75" customHeight="1" x14ac:dyDescent="0.2">
      <c r="A274" s="53">
        <v>3831</v>
      </c>
      <c r="B274" s="85" t="s">
        <v>588</v>
      </c>
      <c r="C274" s="50" t="s">
        <v>589</v>
      </c>
      <c r="D274" s="242">
        <v>0</v>
      </c>
      <c r="E274" s="242"/>
      <c r="F274" s="52" t="str">
        <f t="shared" si="7"/>
        <v>-</v>
      </c>
    </row>
    <row r="275" spans="1:6" ht="12.75" customHeight="1" x14ac:dyDescent="0.2">
      <c r="A275" s="53">
        <v>3832</v>
      </c>
      <c r="B275" s="85" t="s">
        <v>590</v>
      </c>
      <c r="C275" s="50" t="s">
        <v>591</v>
      </c>
      <c r="D275" s="242">
        <v>0</v>
      </c>
      <c r="E275" s="242"/>
      <c r="F275" s="52" t="str">
        <f t="shared" si="7"/>
        <v>-</v>
      </c>
    </row>
    <row r="276" spans="1:6" ht="12.75" customHeight="1" x14ac:dyDescent="0.2">
      <c r="A276" s="53">
        <v>3833</v>
      </c>
      <c r="B276" s="85" t="s">
        <v>592</v>
      </c>
      <c r="C276" s="50" t="s">
        <v>593</v>
      </c>
      <c r="D276" s="242">
        <v>0</v>
      </c>
      <c r="E276" s="242"/>
      <c r="F276" s="52" t="str">
        <f t="shared" si="7"/>
        <v>-</v>
      </c>
    </row>
    <row r="277" spans="1:6" ht="12.75" customHeight="1" x14ac:dyDescent="0.2">
      <c r="A277" s="53">
        <v>3834</v>
      </c>
      <c r="B277" s="85" t="s">
        <v>594</v>
      </c>
      <c r="C277" s="50" t="s">
        <v>595</v>
      </c>
      <c r="D277" s="242">
        <v>0</v>
      </c>
      <c r="E277" s="242"/>
      <c r="F277" s="52" t="str">
        <f t="shared" si="7"/>
        <v>-</v>
      </c>
    </row>
    <row r="278" spans="1:6" ht="12.75" customHeight="1" x14ac:dyDescent="0.2">
      <c r="A278" s="53" t="s">
        <v>596</v>
      </c>
      <c r="B278" s="85" t="s">
        <v>344</v>
      </c>
      <c r="C278" s="50" t="s">
        <v>596</v>
      </c>
      <c r="D278" s="242">
        <v>0</v>
      </c>
      <c r="E278" s="242"/>
      <c r="F278" s="52" t="str">
        <f t="shared" si="7"/>
        <v>-</v>
      </c>
    </row>
    <row r="279" spans="1:6" ht="12.75" customHeight="1" x14ac:dyDescent="0.2">
      <c r="A279" s="53">
        <v>386</v>
      </c>
      <c r="B279" s="86" t="s">
        <v>597</v>
      </c>
      <c r="C279" s="50" t="s">
        <v>598</v>
      </c>
      <c r="D279" s="51">
        <f>SUM(D280:D284)</f>
        <v>0</v>
      </c>
      <c r="E279" s="51">
        <f>SUM(E280:E284)</f>
        <v>0</v>
      </c>
      <c r="F279" s="52" t="str">
        <f t="shared" si="7"/>
        <v>-</v>
      </c>
    </row>
    <row r="280" spans="1:6" ht="24" x14ac:dyDescent="0.2">
      <c r="A280" s="53">
        <v>3861</v>
      </c>
      <c r="B280" s="85" t="s">
        <v>599</v>
      </c>
      <c r="C280" s="50" t="s">
        <v>600</v>
      </c>
      <c r="D280" s="242">
        <v>0</v>
      </c>
      <c r="E280" s="242"/>
      <c r="F280" s="52" t="str">
        <f t="shared" si="7"/>
        <v>-</v>
      </c>
    </row>
    <row r="281" spans="1:6" ht="24" x14ac:dyDescent="0.2">
      <c r="A281" s="53">
        <v>3862</v>
      </c>
      <c r="B281" s="85" t="s">
        <v>601</v>
      </c>
      <c r="C281" s="50" t="s">
        <v>602</v>
      </c>
      <c r="D281" s="242">
        <v>0</v>
      </c>
      <c r="E281" s="242"/>
      <c r="F281" s="52" t="str">
        <f t="shared" si="7"/>
        <v>-</v>
      </c>
    </row>
    <row r="282" spans="1:6" ht="12.75" customHeight="1" x14ac:dyDescent="0.2">
      <c r="A282" s="53">
        <v>3863</v>
      </c>
      <c r="B282" s="85" t="s">
        <v>603</v>
      </c>
      <c r="C282" s="50" t="s">
        <v>604</v>
      </c>
      <c r="D282" s="242">
        <v>0</v>
      </c>
      <c r="E282" s="242"/>
      <c r="F282" s="52" t="str">
        <f t="shared" si="7"/>
        <v>-</v>
      </c>
    </row>
    <row r="283" spans="1:6" ht="12.75" customHeight="1" x14ac:dyDescent="0.2">
      <c r="A283" s="53" t="s">
        <v>605</v>
      </c>
      <c r="B283" s="85" t="s">
        <v>606</v>
      </c>
      <c r="C283" s="50" t="s">
        <v>605</v>
      </c>
      <c r="D283" s="242">
        <v>0</v>
      </c>
      <c r="E283" s="242"/>
      <c r="F283" s="52" t="str">
        <f t="shared" si="7"/>
        <v>-</v>
      </c>
    </row>
    <row r="284" spans="1:6" ht="24" x14ac:dyDescent="0.2">
      <c r="A284" s="53" t="s">
        <v>607</v>
      </c>
      <c r="B284" s="85" t="s">
        <v>608</v>
      </c>
      <c r="C284" s="54" t="s">
        <v>607</v>
      </c>
      <c r="D284" s="242">
        <v>0</v>
      </c>
      <c r="E284" s="242"/>
      <c r="F284" s="52" t="str">
        <f t="shared" si="7"/>
        <v>-</v>
      </c>
    </row>
    <row r="285" spans="1:6" ht="12.75" customHeight="1" x14ac:dyDescent="0.2">
      <c r="A285" s="53" t="s">
        <v>609</v>
      </c>
      <c r="B285" s="85" t="s">
        <v>610</v>
      </c>
      <c r="C285" s="50" t="s">
        <v>611</v>
      </c>
      <c r="D285" s="242">
        <v>0</v>
      </c>
      <c r="E285" s="242"/>
      <c r="F285" s="52" t="str">
        <f t="shared" ref="F285:F296" si="8">IF(D285&lt;&gt;0,IF(E285/D285&gt;=100,"&gt;&gt;100",E285/D285*100),"-")</f>
        <v>-</v>
      </c>
    </row>
    <row r="286" spans="1:6" ht="12.75" customHeight="1" x14ac:dyDescent="0.2">
      <c r="A286" s="53" t="s">
        <v>609</v>
      </c>
      <c r="B286" s="85" t="s">
        <v>612</v>
      </c>
      <c r="C286" s="50" t="s">
        <v>613</v>
      </c>
      <c r="D286" s="242">
        <v>0</v>
      </c>
      <c r="E286" s="242"/>
      <c r="F286" s="52" t="str">
        <f t="shared" si="8"/>
        <v>-</v>
      </c>
    </row>
    <row r="287" spans="1:6" ht="12.75" customHeight="1" x14ac:dyDescent="0.2">
      <c r="A287" s="53" t="s">
        <v>609</v>
      </c>
      <c r="B287" s="85" t="s">
        <v>614</v>
      </c>
      <c r="C287" s="50" t="s">
        <v>615</v>
      </c>
      <c r="D287" s="51">
        <f>IF(D286&gt;=D285,D286-D285,0)</f>
        <v>0</v>
      </c>
      <c r="E287" s="51">
        <f>IF(E286&gt;=E285,E286-E285,0)</f>
        <v>0</v>
      </c>
      <c r="F287" s="52" t="str">
        <f t="shared" si="8"/>
        <v>-</v>
      </c>
    </row>
    <row r="288" spans="1:6" ht="12.75" customHeight="1" x14ac:dyDescent="0.2">
      <c r="A288" s="53" t="s">
        <v>609</v>
      </c>
      <c r="B288" s="85" t="s">
        <v>616</v>
      </c>
      <c r="C288" s="50" t="s">
        <v>617</v>
      </c>
      <c r="D288" s="51">
        <f>IF(D285&gt;=D286,D285-D286,0)</f>
        <v>0</v>
      </c>
      <c r="E288" s="51">
        <f>IF(E285&gt;=E286,E285-E286,0)</f>
        <v>0</v>
      </c>
      <c r="F288" s="52" t="str">
        <f t="shared" si="8"/>
        <v>-</v>
      </c>
    </row>
    <row r="289" spans="1:6" ht="12.75" customHeight="1" x14ac:dyDescent="0.2">
      <c r="A289" s="53" t="s">
        <v>609</v>
      </c>
      <c r="B289" s="85" t="s">
        <v>618</v>
      </c>
      <c r="C289" s="50" t="s">
        <v>619</v>
      </c>
      <c r="D289" s="51">
        <f>D151-D287+D288</f>
        <v>239170.14</v>
      </c>
      <c r="E289" s="51">
        <f>E151-E287+E288</f>
        <v>276493.84999999998</v>
      </c>
      <c r="F289" s="52">
        <f t="shared" si="8"/>
        <v>115.60550577091269</v>
      </c>
    </row>
    <row r="290" spans="1:6" ht="12.75" customHeight="1" x14ac:dyDescent="0.2">
      <c r="A290" s="53" t="s">
        <v>609</v>
      </c>
      <c r="B290" s="85" t="s">
        <v>620</v>
      </c>
      <c r="C290" s="50" t="s">
        <v>621</v>
      </c>
      <c r="D290" s="51">
        <f>IF(D6&gt;=D289,D6-D289,0)</f>
        <v>2314.679999999993</v>
      </c>
      <c r="E290" s="51">
        <f>IF(E6&gt;=E289,E6-E289,0)</f>
        <v>0</v>
      </c>
      <c r="F290" s="52">
        <f t="shared" si="8"/>
        <v>0</v>
      </c>
    </row>
    <row r="291" spans="1:6" ht="12.75" customHeight="1" x14ac:dyDescent="0.2">
      <c r="A291" s="53" t="s">
        <v>609</v>
      </c>
      <c r="B291" s="85" t="s">
        <v>622</v>
      </c>
      <c r="C291" s="50" t="s">
        <v>623</v>
      </c>
      <c r="D291" s="51">
        <f>IF(D289&gt;=D6,D289-D6,0)</f>
        <v>0</v>
      </c>
      <c r="E291" s="51">
        <f>IF(E289&gt;=E6,E289-E6,0)</f>
        <v>1306.25</v>
      </c>
      <c r="F291" s="52" t="str">
        <f t="shared" si="8"/>
        <v>-</v>
      </c>
    </row>
    <row r="292" spans="1:6" ht="12.75" customHeight="1" x14ac:dyDescent="0.2">
      <c r="A292" s="53">
        <v>92211</v>
      </c>
      <c r="B292" s="85" t="s">
        <v>624</v>
      </c>
      <c r="C292" s="50" t="s">
        <v>625</v>
      </c>
      <c r="D292" s="242">
        <v>7829.49</v>
      </c>
      <c r="E292" s="242">
        <v>0</v>
      </c>
      <c r="F292" s="52">
        <f t="shared" si="8"/>
        <v>0</v>
      </c>
    </row>
    <row r="293" spans="1:6" ht="12.75" customHeight="1" x14ac:dyDescent="0.2">
      <c r="A293" s="53">
        <v>92221</v>
      </c>
      <c r="B293" s="85" t="s">
        <v>626</v>
      </c>
      <c r="C293" s="50" t="s">
        <v>627</v>
      </c>
      <c r="D293" s="242">
        <v>0</v>
      </c>
      <c r="E293" s="242">
        <v>0</v>
      </c>
      <c r="F293" s="52" t="str">
        <f t="shared" si="8"/>
        <v>-</v>
      </c>
    </row>
    <row r="294" spans="1:6" ht="12.75" customHeight="1" x14ac:dyDescent="0.2">
      <c r="A294" s="53">
        <v>96</v>
      </c>
      <c r="B294" s="85" t="s">
        <v>628</v>
      </c>
      <c r="C294" s="50" t="s">
        <v>629</v>
      </c>
      <c r="D294" s="242">
        <v>0</v>
      </c>
      <c r="E294" s="242">
        <v>0</v>
      </c>
      <c r="F294" s="52" t="str">
        <f t="shared" si="8"/>
        <v>-</v>
      </c>
    </row>
    <row r="295" spans="1:6" ht="24" x14ac:dyDescent="0.2">
      <c r="A295" s="53">
        <v>9661</v>
      </c>
      <c r="B295" s="85" t="s">
        <v>630</v>
      </c>
      <c r="C295" s="50" t="s">
        <v>631</v>
      </c>
      <c r="D295" s="242">
        <v>0</v>
      </c>
      <c r="E295" s="242"/>
      <c r="F295" s="52" t="str">
        <f t="shared" si="8"/>
        <v>-</v>
      </c>
    </row>
    <row r="296" spans="1:6" ht="12.75" customHeight="1" x14ac:dyDescent="0.2">
      <c r="A296" s="55" t="s">
        <v>632</v>
      </c>
      <c r="B296" s="233" t="s">
        <v>633</v>
      </c>
      <c r="C296" s="56" t="s">
        <v>632</v>
      </c>
      <c r="D296" s="243">
        <v>0</v>
      </c>
      <c r="E296" s="243"/>
      <c r="F296" s="57" t="str">
        <f t="shared" si="8"/>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418" si="9">IF(D298&lt;&gt;0,IF(E298/D298&gt;=100,"&gt;&gt;100",E298/D298*100),"-")</f>
        <v>-</v>
      </c>
    </row>
    <row r="299" spans="1:6" ht="12.75" customHeight="1" x14ac:dyDescent="0.2">
      <c r="A299" s="53">
        <v>71</v>
      </c>
      <c r="B299" s="85" t="s">
        <v>637</v>
      </c>
      <c r="C299" s="50" t="s">
        <v>638</v>
      </c>
      <c r="D299" s="51">
        <f>D300+D304</f>
        <v>0</v>
      </c>
      <c r="E299" s="51">
        <f>E300+E304</f>
        <v>0</v>
      </c>
      <c r="F299" s="52" t="str">
        <f t="shared" si="9"/>
        <v>-</v>
      </c>
    </row>
    <row r="300" spans="1:6" ht="24" x14ac:dyDescent="0.2">
      <c r="A300" s="53">
        <v>711</v>
      </c>
      <c r="B300" s="85" t="s">
        <v>639</v>
      </c>
      <c r="C300" s="50" t="s">
        <v>640</v>
      </c>
      <c r="D300" s="51">
        <f>SUM(D301:D303)</f>
        <v>0</v>
      </c>
      <c r="E300" s="51">
        <f>SUM(E301:E303)</f>
        <v>0</v>
      </c>
      <c r="F300" s="52" t="str">
        <f t="shared" si="9"/>
        <v>-</v>
      </c>
    </row>
    <row r="301" spans="1:6" ht="12.75" customHeight="1" x14ac:dyDescent="0.2">
      <c r="A301" s="53">
        <v>7111</v>
      </c>
      <c r="B301" s="85" t="s">
        <v>641</v>
      </c>
      <c r="C301" s="50" t="s">
        <v>642</v>
      </c>
      <c r="D301" s="242">
        <v>0</v>
      </c>
      <c r="E301" s="242"/>
      <c r="F301" s="52" t="str">
        <f t="shared" si="9"/>
        <v>-</v>
      </c>
    </row>
    <row r="302" spans="1:6" ht="12.75" customHeight="1" x14ac:dyDescent="0.2">
      <c r="A302" s="53">
        <v>7112</v>
      </c>
      <c r="B302" s="85" t="s">
        <v>643</v>
      </c>
      <c r="C302" s="50" t="s">
        <v>644</v>
      </c>
      <c r="D302" s="242">
        <v>0</v>
      </c>
      <c r="E302" s="242"/>
      <c r="F302" s="52" t="str">
        <f t="shared" si="9"/>
        <v>-</v>
      </c>
    </row>
    <row r="303" spans="1:6" ht="12.75" customHeight="1" x14ac:dyDescent="0.2">
      <c r="A303" s="53">
        <v>7113</v>
      </c>
      <c r="B303" s="85" t="s">
        <v>645</v>
      </c>
      <c r="C303" s="50" t="s">
        <v>646</v>
      </c>
      <c r="D303" s="242">
        <v>0</v>
      </c>
      <c r="E303" s="242"/>
      <c r="F303" s="52" t="str">
        <f t="shared" si="9"/>
        <v>-</v>
      </c>
    </row>
    <row r="304" spans="1:6" ht="12.75" customHeight="1" x14ac:dyDescent="0.2">
      <c r="A304" s="53">
        <v>712</v>
      </c>
      <c r="B304" s="85" t="s">
        <v>647</v>
      </c>
      <c r="C304" s="50" t="s">
        <v>648</v>
      </c>
      <c r="D304" s="51">
        <f>SUM(D305:D310)</f>
        <v>0</v>
      </c>
      <c r="E304" s="51">
        <f>SUM(E305:E310)</f>
        <v>0</v>
      </c>
      <c r="F304" s="52" t="str">
        <f t="shared" si="9"/>
        <v>-</v>
      </c>
    </row>
    <row r="305" spans="1:6" ht="12.75" customHeight="1" x14ac:dyDescent="0.2">
      <c r="A305" s="53">
        <v>7121</v>
      </c>
      <c r="B305" s="85" t="s">
        <v>649</v>
      </c>
      <c r="C305" s="50" t="s">
        <v>650</v>
      </c>
      <c r="D305" s="242">
        <v>0</v>
      </c>
      <c r="E305" s="242"/>
      <c r="F305" s="52" t="str">
        <f t="shared" si="9"/>
        <v>-</v>
      </c>
    </row>
    <row r="306" spans="1:6" ht="12.75" customHeight="1" x14ac:dyDescent="0.2">
      <c r="A306" s="53">
        <v>7122</v>
      </c>
      <c r="B306" s="85" t="s">
        <v>651</v>
      </c>
      <c r="C306" s="50" t="s">
        <v>652</v>
      </c>
      <c r="D306" s="242">
        <v>0</v>
      </c>
      <c r="E306" s="242"/>
      <c r="F306" s="52" t="str">
        <f t="shared" si="9"/>
        <v>-</v>
      </c>
    </row>
    <row r="307" spans="1:6" ht="12.75" customHeight="1" x14ac:dyDescent="0.2">
      <c r="A307" s="53">
        <v>7123</v>
      </c>
      <c r="B307" s="85" t="s">
        <v>653</v>
      </c>
      <c r="C307" s="50" t="s">
        <v>654</v>
      </c>
      <c r="D307" s="242">
        <v>0</v>
      </c>
      <c r="E307" s="242"/>
      <c r="F307" s="52" t="str">
        <f t="shared" si="9"/>
        <v>-</v>
      </c>
    </row>
    <row r="308" spans="1:6" ht="12.75" customHeight="1" x14ac:dyDescent="0.2">
      <c r="A308" s="53">
        <v>7124</v>
      </c>
      <c r="B308" s="85" t="s">
        <v>655</v>
      </c>
      <c r="C308" s="50" t="s">
        <v>656</v>
      </c>
      <c r="D308" s="242">
        <v>0</v>
      </c>
      <c r="E308" s="242"/>
      <c r="F308" s="52" t="str">
        <f t="shared" si="9"/>
        <v>-</v>
      </c>
    </row>
    <row r="309" spans="1:6" ht="12.75" customHeight="1" x14ac:dyDescent="0.2">
      <c r="A309" s="53">
        <v>7125</v>
      </c>
      <c r="B309" s="85" t="s">
        <v>657</v>
      </c>
      <c r="C309" s="50" t="s">
        <v>658</v>
      </c>
      <c r="D309" s="242">
        <v>0</v>
      </c>
      <c r="E309" s="242"/>
      <c r="F309" s="52" t="str">
        <f t="shared" si="9"/>
        <v>-</v>
      </c>
    </row>
    <row r="310" spans="1:6" ht="12.75" customHeight="1" x14ac:dyDescent="0.2">
      <c r="A310" s="53">
        <v>7126</v>
      </c>
      <c r="B310" s="85" t="s">
        <v>659</v>
      </c>
      <c r="C310" s="50" t="s">
        <v>660</v>
      </c>
      <c r="D310" s="242">
        <v>0</v>
      </c>
      <c r="E310" s="242"/>
      <c r="F310" s="52" t="str">
        <f t="shared" si="9"/>
        <v>-</v>
      </c>
    </row>
    <row r="311" spans="1:6" ht="24" x14ac:dyDescent="0.2">
      <c r="A311" s="53">
        <v>72</v>
      </c>
      <c r="B311" s="232" t="s">
        <v>661</v>
      </c>
      <c r="C311" s="50" t="s">
        <v>662</v>
      </c>
      <c r="D311" s="51">
        <f>D312+D317+D326+D331+D336+D339</f>
        <v>0</v>
      </c>
      <c r="E311" s="51">
        <f>E312+E317+E326+E331+E336+E339</f>
        <v>0</v>
      </c>
      <c r="F311" s="52" t="str">
        <f t="shared" si="9"/>
        <v>-</v>
      </c>
    </row>
    <row r="312" spans="1:6" ht="12.75" customHeight="1" x14ac:dyDescent="0.2">
      <c r="A312" s="53">
        <v>721</v>
      </c>
      <c r="B312" s="85" t="s">
        <v>663</v>
      </c>
      <c r="C312" s="50" t="s">
        <v>664</v>
      </c>
      <c r="D312" s="51">
        <f>SUM(D313:D316)</f>
        <v>0</v>
      </c>
      <c r="E312" s="51">
        <f>SUM(E313:E316)</f>
        <v>0</v>
      </c>
      <c r="F312" s="52" t="str">
        <f t="shared" si="9"/>
        <v>-</v>
      </c>
    </row>
    <row r="313" spans="1:6" ht="12.75" customHeight="1" x14ac:dyDescent="0.2">
      <c r="A313" s="53">
        <v>7211</v>
      </c>
      <c r="B313" s="85" t="s">
        <v>665</v>
      </c>
      <c r="C313" s="50" t="s">
        <v>666</v>
      </c>
      <c r="D313" s="242">
        <v>0</v>
      </c>
      <c r="E313" s="242"/>
      <c r="F313" s="52" t="str">
        <f t="shared" si="9"/>
        <v>-</v>
      </c>
    </row>
    <row r="314" spans="1:6" ht="12.75" customHeight="1" x14ac:dyDescent="0.2">
      <c r="A314" s="53">
        <v>7212</v>
      </c>
      <c r="B314" s="85" t="s">
        <v>667</v>
      </c>
      <c r="C314" s="50" t="s">
        <v>668</v>
      </c>
      <c r="D314" s="242">
        <v>0</v>
      </c>
      <c r="E314" s="242"/>
      <c r="F314" s="52" t="str">
        <f t="shared" si="9"/>
        <v>-</v>
      </c>
    </row>
    <row r="315" spans="1:6" ht="12.75" customHeight="1" x14ac:dyDescent="0.2">
      <c r="A315" s="53">
        <v>7213</v>
      </c>
      <c r="B315" s="85" t="s">
        <v>669</v>
      </c>
      <c r="C315" s="50" t="s">
        <v>670</v>
      </c>
      <c r="D315" s="242">
        <v>0</v>
      </c>
      <c r="E315" s="242"/>
      <c r="F315" s="52" t="str">
        <f t="shared" si="9"/>
        <v>-</v>
      </c>
    </row>
    <row r="316" spans="1:6" ht="12.75" customHeight="1" x14ac:dyDescent="0.2">
      <c r="A316" s="53">
        <v>7214</v>
      </c>
      <c r="B316" s="85" t="s">
        <v>671</v>
      </c>
      <c r="C316" s="50" t="s">
        <v>672</v>
      </c>
      <c r="D316" s="242">
        <v>0</v>
      </c>
      <c r="E316" s="242"/>
      <c r="F316" s="52" t="str">
        <f t="shared" si="9"/>
        <v>-</v>
      </c>
    </row>
    <row r="317" spans="1:6" ht="12.75" customHeight="1" x14ac:dyDescent="0.2">
      <c r="A317" s="53">
        <v>722</v>
      </c>
      <c r="B317" s="85" t="s">
        <v>673</v>
      </c>
      <c r="C317" s="50" t="s">
        <v>674</v>
      </c>
      <c r="D317" s="51">
        <f>SUM(D318:D325)</f>
        <v>0</v>
      </c>
      <c r="E317" s="51">
        <f>SUM(E318:E325)</f>
        <v>0</v>
      </c>
      <c r="F317" s="52" t="str">
        <f t="shared" si="9"/>
        <v>-</v>
      </c>
    </row>
    <row r="318" spans="1:6" ht="12.75" customHeight="1" x14ac:dyDescent="0.2">
      <c r="A318" s="53">
        <v>7221</v>
      </c>
      <c r="B318" s="85" t="s">
        <v>675</v>
      </c>
      <c r="C318" s="50" t="s">
        <v>676</v>
      </c>
      <c r="D318" s="242">
        <v>0</v>
      </c>
      <c r="E318" s="242"/>
      <c r="F318" s="52" t="str">
        <f t="shared" si="9"/>
        <v>-</v>
      </c>
    </row>
    <row r="319" spans="1:6" ht="12.75" customHeight="1" x14ac:dyDescent="0.2">
      <c r="A319" s="53">
        <v>7222</v>
      </c>
      <c r="B319" s="85" t="s">
        <v>677</v>
      </c>
      <c r="C319" s="50" t="s">
        <v>678</v>
      </c>
      <c r="D319" s="242">
        <v>0</v>
      </c>
      <c r="E319" s="242"/>
      <c r="F319" s="52" t="str">
        <f t="shared" si="9"/>
        <v>-</v>
      </c>
    </row>
    <row r="320" spans="1:6" ht="12.75" customHeight="1" x14ac:dyDescent="0.2">
      <c r="A320" s="53">
        <v>7223</v>
      </c>
      <c r="B320" s="85" t="s">
        <v>679</v>
      </c>
      <c r="C320" s="50" t="s">
        <v>680</v>
      </c>
      <c r="D320" s="242">
        <v>0</v>
      </c>
      <c r="E320" s="242"/>
      <c r="F320" s="52" t="str">
        <f t="shared" si="9"/>
        <v>-</v>
      </c>
    </row>
    <row r="321" spans="1:6" ht="12.75" customHeight="1" x14ac:dyDescent="0.2">
      <c r="A321" s="53">
        <v>7224</v>
      </c>
      <c r="B321" s="85" t="s">
        <v>681</v>
      </c>
      <c r="C321" s="50" t="s">
        <v>682</v>
      </c>
      <c r="D321" s="242">
        <v>0</v>
      </c>
      <c r="E321" s="242"/>
      <c r="F321" s="52" t="str">
        <f t="shared" si="9"/>
        <v>-</v>
      </c>
    </row>
    <row r="322" spans="1:6" ht="12.75" customHeight="1" x14ac:dyDescent="0.2">
      <c r="A322" s="53">
        <v>7225</v>
      </c>
      <c r="B322" s="85" t="s">
        <v>683</v>
      </c>
      <c r="C322" s="50" t="s">
        <v>684</v>
      </c>
      <c r="D322" s="242">
        <v>0</v>
      </c>
      <c r="E322" s="242"/>
      <c r="F322" s="52" t="str">
        <f t="shared" si="9"/>
        <v>-</v>
      </c>
    </row>
    <row r="323" spans="1:6" ht="12.75" customHeight="1" x14ac:dyDescent="0.2">
      <c r="A323" s="53">
        <v>7226</v>
      </c>
      <c r="B323" s="85" t="s">
        <v>685</v>
      </c>
      <c r="C323" s="50" t="s">
        <v>686</v>
      </c>
      <c r="D323" s="242">
        <v>0</v>
      </c>
      <c r="E323" s="242"/>
      <c r="F323" s="52" t="str">
        <f t="shared" si="9"/>
        <v>-</v>
      </c>
    </row>
    <row r="324" spans="1:6" ht="12.75" customHeight="1" x14ac:dyDescent="0.2">
      <c r="A324" s="53">
        <v>7227</v>
      </c>
      <c r="B324" s="85" t="s">
        <v>687</v>
      </c>
      <c r="C324" s="50" t="s">
        <v>688</v>
      </c>
      <c r="D324" s="242">
        <v>0</v>
      </c>
      <c r="E324" s="242"/>
      <c r="F324" s="52" t="str">
        <f t="shared" si="9"/>
        <v>-</v>
      </c>
    </row>
    <row r="325" spans="1:6" ht="12.75" customHeight="1" x14ac:dyDescent="0.2">
      <c r="A325" s="53" t="s">
        <v>689</v>
      </c>
      <c r="B325" s="85" t="s">
        <v>690</v>
      </c>
      <c r="C325" s="50" t="s">
        <v>689</v>
      </c>
      <c r="D325" s="242">
        <v>0</v>
      </c>
      <c r="E325" s="242"/>
      <c r="F325" s="52" t="str">
        <f t="shared" si="9"/>
        <v>-</v>
      </c>
    </row>
    <row r="326" spans="1:6" ht="12.75" customHeight="1" x14ac:dyDescent="0.2">
      <c r="A326" s="53">
        <v>723</v>
      </c>
      <c r="B326" s="232" t="s">
        <v>691</v>
      </c>
      <c r="C326" s="50" t="s">
        <v>692</v>
      </c>
      <c r="D326" s="51">
        <f>SUM(D327:D330)</f>
        <v>0</v>
      </c>
      <c r="E326" s="51">
        <f>SUM(E327:E330)</f>
        <v>0</v>
      </c>
      <c r="F326" s="52" t="str">
        <f t="shared" si="9"/>
        <v>-</v>
      </c>
    </row>
    <row r="327" spans="1:6" ht="12.75" customHeight="1" x14ac:dyDescent="0.2">
      <c r="A327" s="53">
        <v>7231</v>
      </c>
      <c r="B327" s="85" t="s">
        <v>693</v>
      </c>
      <c r="C327" s="50" t="s">
        <v>694</v>
      </c>
      <c r="D327" s="242">
        <v>0</v>
      </c>
      <c r="E327" s="242"/>
      <c r="F327" s="52" t="str">
        <f t="shared" si="9"/>
        <v>-</v>
      </c>
    </row>
    <row r="328" spans="1:6" ht="12.75" customHeight="1" x14ac:dyDescent="0.2">
      <c r="A328" s="53">
        <v>7232</v>
      </c>
      <c r="B328" s="85" t="s">
        <v>695</v>
      </c>
      <c r="C328" s="50" t="s">
        <v>696</v>
      </c>
      <c r="D328" s="242">
        <v>0</v>
      </c>
      <c r="E328" s="242"/>
      <c r="F328" s="52" t="str">
        <f t="shared" si="9"/>
        <v>-</v>
      </c>
    </row>
    <row r="329" spans="1:6" ht="12.75" customHeight="1" x14ac:dyDescent="0.2">
      <c r="A329" s="53">
        <v>7233</v>
      </c>
      <c r="B329" s="85" t="s">
        <v>697</v>
      </c>
      <c r="C329" s="50" t="s">
        <v>698</v>
      </c>
      <c r="D329" s="242">
        <v>0</v>
      </c>
      <c r="E329" s="242"/>
      <c r="F329" s="52" t="str">
        <f t="shared" si="9"/>
        <v>-</v>
      </c>
    </row>
    <row r="330" spans="1:6" ht="12.75" customHeight="1" x14ac:dyDescent="0.2">
      <c r="A330" s="53">
        <v>7234</v>
      </c>
      <c r="B330" s="232" t="s">
        <v>699</v>
      </c>
      <c r="C330" s="50" t="s">
        <v>700</v>
      </c>
      <c r="D330" s="242">
        <v>0</v>
      </c>
      <c r="E330" s="242"/>
      <c r="F330" s="52" t="str">
        <f t="shared" si="9"/>
        <v>-</v>
      </c>
    </row>
    <row r="331" spans="1:6" ht="24" x14ac:dyDescent="0.2">
      <c r="A331" s="53">
        <v>724</v>
      </c>
      <c r="B331" s="232" t="s">
        <v>701</v>
      </c>
      <c r="C331" s="50" t="s">
        <v>702</v>
      </c>
      <c r="D331" s="51">
        <f>SUM(D332:D335)</f>
        <v>0</v>
      </c>
      <c r="E331" s="51">
        <f>SUM(E332:E335)</f>
        <v>0</v>
      </c>
      <c r="F331" s="52" t="str">
        <f t="shared" si="9"/>
        <v>-</v>
      </c>
    </row>
    <row r="332" spans="1:6" ht="12.75" customHeight="1" x14ac:dyDescent="0.2">
      <c r="A332" s="53">
        <v>7241</v>
      </c>
      <c r="B332" s="85" t="s">
        <v>703</v>
      </c>
      <c r="C332" s="50" t="s">
        <v>704</v>
      </c>
      <c r="D332" s="242">
        <v>0</v>
      </c>
      <c r="E332" s="242"/>
      <c r="F332" s="52" t="str">
        <f t="shared" si="9"/>
        <v>-</v>
      </c>
    </row>
    <row r="333" spans="1:6" ht="12.75" customHeight="1" x14ac:dyDescent="0.2">
      <c r="A333" s="53">
        <v>7242</v>
      </c>
      <c r="B333" s="85" t="s">
        <v>705</v>
      </c>
      <c r="C333" s="50" t="s">
        <v>706</v>
      </c>
      <c r="D333" s="242">
        <v>0</v>
      </c>
      <c r="E333" s="242"/>
      <c r="F333" s="52" t="str">
        <f t="shared" si="9"/>
        <v>-</v>
      </c>
    </row>
    <row r="334" spans="1:6" ht="12.75" customHeight="1" x14ac:dyDescent="0.2">
      <c r="A334" s="53">
        <v>7243</v>
      </c>
      <c r="B334" s="85" t="s">
        <v>707</v>
      </c>
      <c r="C334" s="50" t="s">
        <v>708</v>
      </c>
      <c r="D334" s="242">
        <v>0</v>
      </c>
      <c r="E334" s="242"/>
      <c r="F334" s="52" t="str">
        <f t="shared" si="9"/>
        <v>-</v>
      </c>
    </row>
    <row r="335" spans="1:6" ht="12.75" customHeight="1" x14ac:dyDescent="0.2">
      <c r="A335" s="53">
        <v>7244</v>
      </c>
      <c r="B335" s="85" t="s">
        <v>709</v>
      </c>
      <c r="C335" s="50" t="s">
        <v>710</v>
      </c>
      <c r="D335" s="242">
        <v>0</v>
      </c>
      <c r="E335" s="242"/>
      <c r="F335" s="52" t="str">
        <f t="shared" si="9"/>
        <v>-</v>
      </c>
    </row>
    <row r="336" spans="1:6" ht="12.75" customHeight="1" x14ac:dyDescent="0.2">
      <c r="A336" s="53">
        <v>725</v>
      </c>
      <c r="B336" s="85" t="s">
        <v>711</v>
      </c>
      <c r="C336" s="50" t="s">
        <v>712</v>
      </c>
      <c r="D336" s="51">
        <f>SUM(D337:D338)</f>
        <v>0</v>
      </c>
      <c r="E336" s="51">
        <f>SUM(E337:E338)</f>
        <v>0</v>
      </c>
      <c r="F336" s="52" t="str">
        <f t="shared" si="9"/>
        <v>-</v>
      </c>
    </row>
    <row r="337" spans="1:6" ht="12.75" customHeight="1" x14ac:dyDescent="0.2">
      <c r="A337" s="53">
        <v>7251</v>
      </c>
      <c r="B337" s="85" t="s">
        <v>713</v>
      </c>
      <c r="C337" s="50" t="s">
        <v>714</v>
      </c>
      <c r="D337" s="242">
        <v>0</v>
      </c>
      <c r="E337" s="242"/>
      <c r="F337" s="52" t="str">
        <f t="shared" si="9"/>
        <v>-</v>
      </c>
    </row>
    <row r="338" spans="1:6" ht="12.75" customHeight="1" x14ac:dyDescent="0.2">
      <c r="A338" s="53">
        <v>7252</v>
      </c>
      <c r="B338" s="85" t="s">
        <v>715</v>
      </c>
      <c r="C338" s="50" t="s">
        <v>716</v>
      </c>
      <c r="D338" s="242">
        <v>0</v>
      </c>
      <c r="E338" s="242"/>
      <c r="F338" s="52" t="str">
        <f t="shared" si="9"/>
        <v>-</v>
      </c>
    </row>
    <row r="339" spans="1:6" ht="12.75" customHeight="1" x14ac:dyDescent="0.2">
      <c r="A339" s="53">
        <v>726</v>
      </c>
      <c r="B339" s="85" t="s">
        <v>717</v>
      </c>
      <c r="C339" s="50" t="s">
        <v>718</v>
      </c>
      <c r="D339" s="51">
        <f>SUM(D340:D343)</f>
        <v>0</v>
      </c>
      <c r="E339" s="51">
        <f>SUM(E340:E343)</f>
        <v>0</v>
      </c>
      <c r="F339" s="52" t="str">
        <f t="shared" si="9"/>
        <v>-</v>
      </c>
    </row>
    <row r="340" spans="1:6" ht="12.75" customHeight="1" x14ac:dyDescent="0.2">
      <c r="A340" s="53">
        <v>7261</v>
      </c>
      <c r="B340" s="85" t="s">
        <v>719</v>
      </c>
      <c r="C340" s="50" t="s">
        <v>720</v>
      </c>
      <c r="D340" s="242">
        <v>0</v>
      </c>
      <c r="E340" s="242"/>
      <c r="F340" s="52" t="str">
        <f t="shared" si="9"/>
        <v>-</v>
      </c>
    </row>
    <row r="341" spans="1:6" ht="12.75" customHeight="1" x14ac:dyDescent="0.2">
      <c r="A341" s="53">
        <v>7262</v>
      </c>
      <c r="B341" s="85" t="s">
        <v>721</v>
      </c>
      <c r="C341" s="50" t="s">
        <v>722</v>
      </c>
      <c r="D341" s="242">
        <v>0</v>
      </c>
      <c r="E341" s="242"/>
      <c r="F341" s="52" t="str">
        <f t="shared" si="9"/>
        <v>-</v>
      </c>
    </row>
    <row r="342" spans="1:6" ht="12.75" customHeight="1" x14ac:dyDescent="0.2">
      <c r="A342" s="53">
        <v>7263</v>
      </c>
      <c r="B342" s="85" t="s">
        <v>723</v>
      </c>
      <c r="C342" s="50" t="s">
        <v>724</v>
      </c>
      <c r="D342" s="242">
        <v>0</v>
      </c>
      <c r="E342" s="242"/>
      <c r="F342" s="52" t="str">
        <f t="shared" si="9"/>
        <v>-</v>
      </c>
    </row>
    <row r="343" spans="1:6" ht="12.75" customHeight="1" x14ac:dyDescent="0.2">
      <c r="A343" s="53">
        <v>7264</v>
      </c>
      <c r="B343" s="85" t="s">
        <v>725</v>
      </c>
      <c r="C343" s="50" t="s">
        <v>726</v>
      </c>
      <c r="D343" s="242">
        <v>0</v>
      </c>
      <c r="E343" s="242"/>
      <c r="F343" s="52" t="str">
        <f t="shared" si="9"/>
        <v>-</v>
      </c>
    </row>
    <row r="344" spans="1:6" ht="24" x14ac:dyDescent="0.2">
      <c r="A344" s="53">
        <v>73</v>
      </c>
      <c r="B344" s="85" t="s">
        <v>727</v>
      </c>
      <c r="C344" s="50" t="s">
        <v>728</v>
      </c>
      <c r="D344" s="51">
        <f>D345</f>
        <v>0</v>
      </c>
      <c r="E344" s="51">
        <f>E345</f>
        <v>0</v>
      </c>
      <c r="F344" s="52" t="str">
        <f t="shared" si="9"/>
        <v>-</v>
      </c>
    </row>
    <row r="345" spans="1:6" ht="24" x14ac:dyDescent="0.2">
      <c r="A345" s="53">
        <v>731</v>
      </c>
      <c r="B345" s="85" t="s">
        <v>729</v>
      </c>
      <c r="C345" s="50" t="s">
        <v>730</v>
      </c>
      <c r="D345" s="51">
        <f>SUM(D346:D347)</f>
        <v>0</v>
      </c>
      <c r="E345" s="51">
        <f>SUM(E346:E347)</f>
        <v>0</v>
      </c>
      <c r="F345" s="52" t="str">
        <f t="shared" si="9"/>
        <v>-</v>
      </c>
    </row>
    <row r="346" spans="1:6" ht="12.75" customHeight="1" x14ac:dyDescent="0.2">
      <c r="A346" s="53">
        <v>7311</v>
      </c>
      <c r="B346" s="85" t="s">
        <v>731</v>
      </c>
      <c r="C346" s="50" t="s">
        <v>732</v>
      </c>
      <c r="D346" s="242">
        <v>0</v>
      </c>
      <c r="E346" s="242"/>
      <c r="F346" s="52" t="str">
        <f t="shared" si="9"/>
        <v>-</v>
      </c>
    </row>
    <row r="347" spans="1:6" ht="12.75" customHeight="1" x14ac:dyDescent="0.2">
      <c r="A347" s="53">
        <v>7312</v>
      </c>
      <c r="B347" s="85" t="s">
        <v>733</v>
      </c>
      <c r="C347" s="50" t="s">
        <v>734</v>
      </c>
      <c r="D347" s="242">
        <v>0</v>
      </c>
      <c r="E347" s="242"/>
      <c r="F347" s="52" t="str">
        <f t="shared" si="9"/>
        <v>-</v>
      </c>
    </row>
    <row r="348" spans="1:6" ht="12.75" customHeight="1" x14ac:dyDescent="0.2">
      <c r="A348" s="53">
        <v>74</v>
      </c>
      <c r="B348" s="85" t="s">
        <v>735</v>
      </c>
      <c r="C348" s="50" t="s">
        <v>736</v>
      </c>
      <c r="D348" s="51">
        <f>D349</f>
        <v>0</v>
      </c>
      <c r="E348" s="51">
        <f>E349</f>
        <v>0</v>
      </c>
      <c r="F348" s="52" t="str">
        <f t="shared" si="9"/>
        <v>-</v>
      </c>
    </row>
    <row r="349" spans="1:6" ht="12.75" customHeight="1" x14ac:dyDescent="0.2">
      <c r="A349" s="53">
        <v>741</v>
      </c>
      <c r="B349" s="85" t="s">
        <v>737</v>
      </c>
      <c r="C349" s="50" t="s">
        <v>738</v>
      </c>
      <c r="D349" s="242">
        <v>0</v>
      </c>
      <c r="E349" s="242"/>
      <c r="F349" s="52" t="str">
        <f t="shared" si="9"/>
        <v>-</v>
      </c>
    </row>
    <row r="350" spans="1:6" ht="12.75" customHeight="1" x14ac:dyDescent="0.2">
      <c r="A350" s="53">
        <v>4</v>
      </c>
      <c r="B350" s="85" t="s">
        <v>739</v>
      </c>
      <c r="C350" s="50" t="s">
        <v>740</v>
      </c>
      <c r="D350" s="51">
        <f>D351+D363+D396+D400+D402</f>
        <v>0</v>
      </c>
      <c r="E350" s="51">
        <f>E351+E363+E396+E400+E402</f>
        <v>1746</v>
      </c>
      <c r="F350" s="52" t="str">
        <f t="shared" si="9"/>
        <v>-</v>
      </c>
    </row>
    <row r="351" spans="1:6" ht="12.75" customHeight="1" x14ac:dyDescent="0.2">
      <c r="A351" s="53">
        <v>41</v>
      </c>
      <c r="B351" s="85" t="s">
        <v>741</v>
      </c>
      <c r="C351" s="50" t="s">
        <v>742</v>
      </c>
      <c r="D351" s="51">
        <f>D352+D356</f>
        <v>0</v>
      </c>
      <c r="E351" s="51">
        <f>E352+E356</f>
        <v>0</v>
      </c>
      <c r="F351" s="52" t="str">
        <f t="shared" si="9"/>
        <v>-</v>
      </c>
    </row>
    <row r="352" spans="1:6" ht="12.75" customHeight="1" x14ac:dyDescent="0.2">
      <c r="A352" s="53">
        <v>411</v>
      </c>
      <c r="B352" s="85" t="s">
        <v>743</v>
      </c>
      <c r="C352" s="50" t="s">
        <v>744</v>
      </c>
      <c r="D352" s="51">
        <f>SUM(D353:D355)</f>
        <v>0</v>
      </c>
      <c r="E352" s="51">
        <f>SUM(E353:E355)</f>
        <v>0</v>
      </c>
      <c r="F352" s="52" t="str">
        <f t="shared" si="9"/>
        <v>-</v>
      </c>
    </row>
    <row r="353" spans="1:6" ht="12.75" customHeight="1" x14ac:dyDescent="0.2">
      <c r="A353" s="53">
        <v>4111</v>
      </c>
      <c r="B353" s="85" t="s">
        <v>641</v>
      </c>
      <c r="C353" s="50" t="s">
        <v>745</v>
      </c>
      <c r="D353" s="242">
        <v>0</v>
      </c>
      <c r="E353" s="242"/>
      <c r="F353" s="52" t="str">
        <f t="shared" si="9"/>
        <v>-</v>
      </c>
    </row>
    <row r="354" spans="1:6" ht="12.75" customHeight="1" x14ac:dyDescent="0.2">
      <c r="A354" s="53">
        <v>4112</v>
      </c>
      <c r="B354" s="85" t="s">
        <v>643</v>
      </c>
      <c r="C354" s="50" t="s">
        <v>746</v>
      </c>
      <c r="D354" s="242">
        <v>0</v>
      </c>
      <c r="E354" s="242"/>
      <c r="F354" s="52" t="str">
        <f t="shared" si="9"/>
        <v>-</v>
      </c>
    </row>
    <row r="355" spans="1:6" ht="12.75" customHeight="1" x14ac:dyDescent="0.2">
      <c r="A355" s="53">
        <v>4113</v>
      </c>
      <c r="B355" s="85" t="s">
        <v>747</v>
      </c>
      <c r="C355" s="50" t="s">
        <v>748</v>
      </c>
      <c r="D355" s="242">
        <v>0</v>
      </c>
      <c r="E355" s="242"/>
      <c r="F355" s="52" t="str">
        <f t="shared" si="9"/>
        <v>-</v>
      </c>
    </row>
    <row r="356" spans="1:6" ht="12.75" customHeight="1" x14ac:dyDescent="0.2">
      <c r="A356" s="53">
        <v>412</v>
      </c>
      <c r="B356" s="85" t="s">
        <v>749</v>
      </c>
      <c r="C356" s="50" t="s">
        <v>750</v>
      </c>
      <c r="D356" s="51">
        <f>SUM(D357:D362)</f>
        <v>0</v>
      </c>
      <c r="E356" s="51">
        <f>SUM(E357:E362)</f>
        <v>0</v>
      </c>
      <c r="F356" s="52" t="str">
        <f t="shared" si="9"/>
        <v>-</v>
      </c>
    </row>
    <row r="357" spans="1:6" ht="12.75" customHeight="1" x14ac:dyDescent="0.2">
      <c r="A357" s="53">
        <v>4121</v>
      </c>
      <c r="B357" s="85" t="s">
        <v>649</v>
      </c>
      <c r="C357" s="50" t="s">
        <v>751</v>
      </c>
      <c r="D357" s="242">
        <v>0</v>
      </c>
      <c r="E357" s="242"/>
      <c r="F357" s="52" t="str">
        <f t="shared" si="9"/>
        <v>-</v>
      </c>
    </row>
    <row r="358" spans="1:6" ht="12.75" customHeight="1" x14ac:dyDescent="0.2">
      <c r="A358" s="53">
        <v>4122</v>
      </c>
      <c r="B358" s="85" t="s">
        <v>651</v>
      </c>
      <c r="C358" s="50" t="s">
        <v>752</v>
      </c>
      <c r="D358" s="242">
        <v>0</v>
      </c>
      <c r="E358" s="242"/>
      <c r="F358" s="52" t="str">
        <f t="shared" si="9"/>
        <v>-</v>
      </c>
    </row>
    <row r="359" spans="1:6" ht="12.75" customHeight="1" x14ac:dyDescent="0.2">
      <c r="A359" s="53">
        <v>4123</v>
      </c>
      <c r="B359" s="85" t="s">
        <v>653</v>
      </c>
      <c r="C359" s="50" t="s">
        <v>753</v>
      </c>
      <c r="D359" s="242">
        <v>0</v>
      </c>
      <c r="E359" s="242"/>
      <c r="F359" s="52" t="str">
        <f t="shared" si="9"/>
        <v>-</v>
      </c>
    </row>
    <row r="360" spans="1:6" ht="12.75" customHeight="1" x14ac:dyDescent="0.2">
      <c r="A360" s="53">
        <v>4124</v>
      </c>
      <c r="B360" s="85" t="s">
        <v>655</v>
      </c>
      <c r="C360" s="50" t="s">
        <v>754</v>
      </c>
      <c r="D360" s="242">
        <v>0</v>
      </c>
      <c r="E360" s="242"/>
      <c r="F360" s="52" t="str">
        <f t="shared" si="9"/>
        <v>-</v>
      </c>
    </row>
    <row r="361" spans="1:6" ht="12.75" customHeight="1" x14ac:dyDescent="0.2">
      <c r="A361" s="53">
        <v>4125</v>
      </c>
      <c r="B361" s="85" t="s">
        <v>657</v>
      </c>
      <c r="C361" s="50" t="s">
        <v>755</v>
      </c>
      <c r="D361" s="242">
        <v>0</v>
      </c>
      <c r="E361" s="242"/>
      <c r="F361" s="52" t="str">
        <f t="shared" si="9"/>
        <v>-</v>
      </c>
    </row>
    <row r="362" spans="1:6" ht="12.75" customHeight="1" x14ac:dyDescent="0.2">
      <c r="A362" s="53">
        <v>4126</v>
      </c>
      <c r="B362" s="85" t="s">
        <v>659</v>
      </c>
      <c r="C362" s="50" t="s">
        <v>756</v>
      </c>
      <c r="D362" s="242">
        <v>0</v>
      </c>
      <c r="E362" s="242"/>
      <c r="F362" s="52" t="str">
        <f t="shared" si="9"/>
        <v>-</v>
      </c>
    </row>
    <row r="363" spans="1:6" ht="24" x14ac:dyDescent="0.2">
      <c r="A363" s="53">
        <v>42</v>
      </c>
      <c r="B363" s="232" t="s">
        <v>757</v>
      </c>
      <c r="C363" s="50" t="s">
        <v>758</v>
      </c>
      <c r="D363" s="51">
        <f>D364+D369+D378+D383+D388+D391</f>
        <v>0</v>
      </c>
      <c r="E363" s="51">
        <f>E364+E369+E378+E383+E388+E391</f>
        <v>1746</v>
      </c>
      <c r="F363" s="52" t="str">
        <f t="shared" si="9"/>
        <v>-</v>
      </c>
    </row>
    <row r="364" spans="1:6" ht="12.75" customHeight="1" x14ac:dyDescent="0.2">
      <c r="A364" s="53">
        <v>421</v>
      </c>
      <c r="B364" s="85" t="s">
        <v>759</v>
      </c>
      <c r="C364" s="50" t="s">
        <v>760</v>
      </c>
      <c r="D364" s="51">
        <f>SUM(D365:D368)</f>
        <v>0</v>
      </c>
      <c r="E364" s="51">
        <f>SUM(E365:E368)</f>
        <v>0</v>
      </c>
      <c r="F364" s="52" t="str">
        <f t="shared" si="9"/>
        <v>-</v>
      </c>
    </row>
    <row r="365" spans="1:6" ht="12.75" customHeight="1" x14ac:dyDescent="0.2">
      <c r="A365" s="53">
        <v>4211</v>
      </c>
      <c r="B365" s="85" t="s">
        <v>665</v>
      </c>
      <c r="C365" s="50" t="s">
        <v>761</v>
      </c>
      <c r="D365" s="242">
        <v>0</v>
      </c>
      <c r="E365" s="242"/>
      <c r="F365" s="52" t="str">
        <f t="shared" si="9"/>
        <v>-</v>
      </c>
    </row>
    <row r="366" spans="1:6" ht="12.75" customHeight="1" x14ac:dyDescent="0.2">
      <c r="A366" s="53">
        <v>4212</v>
      </c>
      <c r="B366" s="85" t="s">
        <v>667</v>
      </c>
      <c r="C366" s="50" t="s">
        <v>762</v>
      </c>
      <c r="D366" s="242">
        <v>0</v>
      </c>
      <c r="E366" s="242"/>
      <c r="F366" s="52" t="str">
        <f t="shared" si="9"/>
        <v>-</v>
      </c>
    </row>
    <row r="367" spans="1:6" ht="12.75" customHeight="1" x14ac:dyDescent="0.2">
      <c r="A367" s="53">
        <v>4213</v>
      </c>
      <c r="B367" s="85" t="s">
        <v>669</v>
      </c>
      <c r="C367" s="50" t="s">
        <v>763</v>
      </c>
      <c r="D367" s="242">
        <v>0</v>
      </c>
      <c r="E367" s="242"/>
      <c r="F367" s="52" t="str">
        <f t="shared" si="9"/>
        <v>-</v>
      </c>
    </row>
    <row r="368" spans="1:6" ht="12.75" customHeight="1" x14ac:dyDescent="0.2">
      <c r="A368" s="53">
        <v>4214</v>
      </c>
      <c r="B368" s="85" t="s">
        <v>671</v>
      </c>
      <c r="C368" s="50" t="s">
        <v>764</v>
      </c>
      <c r="D368" s="242">
        <v>0</v>
      </c>
      <c r="E368" s="242"/>
      <c r="F368" s="52" t="str">
        <f t="shared" si="9"/>
        <v>-</v>
      </c>
    </row>
    <row r="369" spans="1:6" ht="12.75" customHeight="1" x14ac:dyDescent="0.2">
      <c r="A369" s="53">
        <v>422</v>
      </c>
      <c r="B369" s="85" t="s">
        <v>765</v>
      </c>
      <c r="C369" s="50" t="s">
        <v>766</v>
      </c>
      <c r="D369" s="51">
        <f>SUM(D370:D377)</f>
        <v>0</v>
      </c>
      <c r="E369" s="51">
        <f>SUM(E370:E377)</f>
        <v>0</v>
      </c>
      <c r="F369" s="52" t="str">
        <f t="shared" si="9"/>
        <v>-</v>
      </c>
    </row>
    <row r="370" spans="1:6" ht="12.75" customHeight="1" x14ac:dyDescent="0.2">
      <c r="A370" s="53">
        <v>4221</v>
      </c>
      <c r="B370" s="85" t="s">
        <v>675</v>
      </c>
      <c r="C370" s="50" t="s">
        <v>767</v>
      </c>
      <c r="D370" s="242">
        <v>0</v>
      </c>
      <c r="E370" s="242"/>
      <c r="F370" s="52" t="str">
        <f t="shared" si="9"/>
        <v>-</v>
      </c>
    </row>
    <row r="371" spans="1:6" ht="12.75" customHeight="1" x14ac:dyDescent="0.2">
      <c r="A371" s="53">
        <v>4222</v>
      </c>
      <c r="B371" s="85" t="s">
        <v>768</v>
      </c>
      <c r="C371" s="50" t="s">
        <v>769</v>
      </c>
      <c r="D371" s="242">
        <v>0</v>
      </c>
      <c r="E371" s="242"/>
      <c r="F371" s="52" t="str">
        <f t="shared" si="9"/>
        <v>-</v>
      </c>
    </row>
    <row r="372" spans="1:6" ht="12.75" customHeight="1" x14ac:dyDescent="0.2">
      <c r="A372" s="53">
        <v>4223</v>
      </c>
      <c r="B372" s="85" t="s">
        <v>679</v>
      </c>
      <c r="C372" s="50" t="s">
        <v>770</v>
      </c>
      <c r="D372" s="242">
        <v>0</v>
      </c>
      <c r="E372" s="242"/>
      <c r="F372" s="52" t="str">
        <f t="shared" si="9"/>
        <v>-</v>
      </c>
    </row>
    <row r="373" spans="1:6" ht="12.75" customHeight="1" x14ac:dyDescent="0.2">
      <c r="A373" s="53">
        <v>4224</v>
      </c>
      <c r="B373" s="85" t="s">
        <v>681</v>
      </c>
      <c r="C373" s="50" t="s">
        <v>771</v>
      </c>
      <c r="D373" s="242">
        <v>0</v>
      </c>
      <c r="E373" s="242"/>
      <c r="F373" s="52" t="str">
        <f t="shared" si="9"/>
        <v>-</v>
      </c>
    </row>
    <row r="374" spans="1:6" ht="12.75" customHeight="1" x14ac:dyDescent="0.2">
      <c r="A374" s="53">
        <v>4225</v>
      </c>
      <c r="B374" s="85" t="s">
        <v>683</v>
      </c>
      <c r="C374" s="50" t="s">
        <v>772</v>
      </c>
      <c r="D374" s="242">
        <v>0</v>
      </c>
      <c r="E374" s="242"/>
      <c r="F374" s="52" t="str">
        <f t="shared" si="9"/>
        <v>-</v>
      </c>
    </row>
    <row r="375" spans="1:6" ht="12.75" customHeight="1" x14ac:dyDescent="0.2">
      <c r="A375" s="53">
        <v>4226</v>
      </c>
      <c r="B375" s="85" t="s">
        <v>685</v>
      </c>
      <c r="C375" s="50" t="s">
        <v>773</v>
      </c>
      <c r="D375" s="242">
        <v>0</v>
      </c>
      <c r="E375" s="242"/>
      <c r="F375" s="52" t="str">
        <f t="shared" si="9"/>
        <v>-</v>
      </c>
    </row>
    <row r="376" spans="1:6" ht="12.75" customHeight="1" x14ac:dyDescent="0.2">
      <c r="A376" s="53">
        <v>4227</v>
      </c>
      <c r="B376" s="232" t="s">
        <v>687</v>
      </c>
      <c r="C376" s="50" t="s">
        <v>774</v>
      </c>
      <c r="D376" s="242">
        <v>0</v>
      </c>
      <c r="E376" s="242"/>
      <c r="F376" s="52" t="str">
        <f t="shared" si="9"/>
        <v>-</v>
      </c>
    </row>
    <row r="377" spans="1:6" ht="12.75" customHeight="1" x14ac:dyDescent="0.2">
      <c r="A377" s="53" t="s">
        <v>775</v>
      </c>
      <c r="B377" s="232" t="s">
        <v>690</v>
      </c>
      <c r="C377" s="50" t="s">
        <v>775</v>
      </c>
      <c r="D377" s="242">
        <v>0</v>
      </c>
      <c r="E377" s="242"/>
      <c r="F377" s="52" t="str">
        <f t="shared" si="9"/>
        <v>-</v>
      </c>
    </row>
    <row r="378" spans="1:6" ht="12.75" customHeight="1" x14ac:dyDescent="0.2">
      <c r="A378" s="53">
        <v>423</v>
      </c>
      <c r="B378" s="85" t="s">
        <v>776</v>
      </c>
      <c r="C378" s="50" t="s">
        <v>777</v>
      </c>
      <c r="D378" s="51">
        <f>SUM(D379:D382)</f>
        <v>0</v>
      </c>
      <c r="E378" s="51">
        <f>SUM(E379:E382)</f>
        <v>0</v>
      </c>
      <c r="F378" s="52" t="str">
        <f t="shared" si="9"/>
        <v>-</v>
      </c>
    </row>
    <row r="379" spans="1:6" ht="12.75" customHeight="1" x14ac:dyDescent="0.2">
      <c r="A379" s="53">
        <v>4231</v>
      </c>
      <c r="B379" s="85" t="s">
        <v>693</v>
      </c>
      <c r="C379" s="50" t="s">
        <v>778</v>
      </c>
      <c r="D379" s="242">
        <v>0</v>
      </c>
      <c r="E379" s="242"/>
      <c r="F379" s="52" t="str">
        <f t="shared" si="9"/>
        <v>-</v>
      </c>
    </row>
    <row r="380" spans="1:6" ht="12.75" customHeight="1" x14ac:dyDescent="0.2">
      <c r="A380" s="53">
        <v>4232</v>
      </c>
      <c r="B380" s="85" t="s">
        <v>695</v>
      </c>
      <c r="C380" s="50" t="s">
        <v>779</v>
      </c>
      <c r="D380" s="242">
        <v>0</v>
      </c>
      <c r="E380" s="242"/>
      <c r="F380" s="52" t="str">
        <f t="shared" si="9"/>
        <v>-</v>
      </c>
    </row>
    <row r="381" spans="1:6" ht="12.75" customHeight="1" x14ac:dyDescent="0.2">
      <c r="A381" s="53">
        <v>4233</v>
      </c>
      <c r="B381" s="85" t="s">
        <v>697</v>
      </c>
      <c r="C381" s="50" t="s">
        <v>780</v>
      </c>
      <c r="D381" s="242">
        <v>0</v>
      </c>
      <c r="E381" s="242"/>
      <c r="F381" s="52" t="str">
        <f t="shared" si="9"/>
        <v>-</v>
      </c>
    </row>
    <row r="382" spans="1:6" ht="12.75" customHeight="1" x14ac:dyDescent="0.2">
      <c r="A382" s="53">
        <v>4234</v>
      </c>
      <c r="B382" s="232" t="s">
        <v>699</v>
      </c>
      <c r="C382" s="50" t="s">
        <v>781</v>
      </c>
      <c r="D382" s="242">
        <v>0</v>
      </c>
      <c r="E382" s="242"/>
      <c r="F382" s="52" t="str">
        <f t="shared" si="9"/>
        <v>-</v>
      </c>
    </row>
    <row r="383" spans="1:6" ht="12.75" customHeight="1" x14ac:dyDescent="0.2">
      <c r="A383" s="53">
        <v>424</v>
      </c>
      <c r="B383" s="85" t="s">
        <v>782</v>
      </c>
      <c r="C383" s="50" t="s">
        <v>783</v>
      </c>
      <c r="D383" s="51">
        <f>SUM(D384:D387)</f>
        <v>0</v>
      </c>
      <c r="E383" s="51">
        <f>SUM(E384:E387)</f>
        <v>0</v>
      </c>
      <c r="F383" s="52" t="str">
        <f t="shared" si="9"/>
        <v>-</v>
      </c>
    </row>
    <row r="384" spans="1:6" ht="12.75" customHeight="1" x14ac:dyDescent="0.2">
      <c r="A384" s="53">
        <v>4241</v>
      </c>
      <c r="B384" s="85" t="s">
        <v>784</v>
      </c>
      <c r="C384" s="50" t="s">
        <v>785</v>
      </c>
      <c r="D384" s="242">
        <v>0</v>
      </c>
      <c r="E384" s="242"/>
      <c r="F384" s="52" t="str">
        <f t="shared" si="9"/>
        <v>-</v>
      </c>
    </row>
    <row r="385" spans="1:6" ht="12.75" customHeight="1" x14ac:dyDescent="0.2">
      <c r="A385" s="53">
        <v>4242</v>
      </c>
      <c r="B385" s="85" t="s">
        <v>705</v>
      </c>
      <c r="C385" s="50" t="s">
        <v>786</v>
      </c>
      <c r="D385" s="242">
        <v>0</v>
      </c>
      <c r="E385" s="242"/>
      <c r="F385" s="52" t="str">
        <f t="shared" si="9"/>
        <v>-</v>
      </c>
    </row>
    <row r="386" spans="1:6" ht="12.75" customHeight="1" x14ac:dyDescent="0.2">
      <c r="A386" s="53">
        <v>4243</v>
      </c>
      <c r="B386" s="85" t="s">
        <v>707</v>
      </c>
      <c r="C386" s="50" t="s">
        <v>787</v>
      </c>
      <c r="D386" s="242">
        <v>0</v>
      </c>
      <c r="E386" s="242"/>
      <c r="F386" s="52" t="str">
        <f t="shared" si="9"/>
        <v>-</v>
      </c>
    </row>
    <row r="387" spans="1:6" ht="12.75" customHeight="1" x14ac:dyDescent="0.2">
      <c r="A387" s="53">
        <v>4244</v>
      </c>
      <c r="B387" s="85" t="s">
        <v>709</v>
      </c>
      <c r="C387" s="50" t="s">
        <v>788</v>
      </c>
      <c r="D387" s="242">
        <v>0</v>
      </c>
      <c r="E387" s="242"/>
      <c r="F387" s="52" t="str">
        <f t="shared" si="9"/>
        <v>-</v>
      </c>
    </row>
    <row r="388" spans="1:6" ht="12.75" customHeight="1" x14ac:dyDescent="0.2">
      <c r="A388" s="53">
        <v>425</v>
      </c>
      <c r="B388" s="85" t="s">
        <v>789</v>
      </c>
      <c r="C388" s="50" t="s">
        <v>790</v>
      </c>
      <c r="D388" s="51">
        <f>SUM(D389:D390)</f>
        <v>0</v>
      </c>
      <c r="E388" s="51">
        <f>SUM(E389:E390)</f>
        <v>1746</v>
      </c>
      <c r="F388" s="52" t="str">
        <f t="shared" si="9"/>
        <v>-</v>
      </c>
    </row>
    <row r="389" spans="1:6" ht="12.75" customHeight="1" x14ac:dyDescent="0.2">
      <c r="A389" s="53">
        <v>4251</v>
      </c>
      <c r="B389" s="85" t="s">
        <v>791</v>
      </c>
      <c r="C389" s="50" t="s">
        <v>792</v>
      </c>
      <c r="D389" s="242">
        <v>0</v>
      </c>
      <c r="E389" s="242">
        <v>1746</v>
      </c>
      <c r="F389" s="52" t="str">
        <f t="shared" si="9"/>
        <v>-</v>
      </c>
    </row>
    <row r="390" spans="1:6" ht="12.75" customHeight="1" x14ac:dyDescent="0.2">
      <c r="A390" s="53">
        <v>4252</v>
      </c>
      <c r="B390" s="85" t="s">
        <v>715</v>
      </c>
      <c r="C390" s="50" t="s">
        <v>793</v>
      </c>
      <c r="D390" s="242">
        <v>0</v>
      </c>
      <c r="E390" s="242"/>
      <c r="F390" s="52" t="str">
        <f t="shared" si="9"/>
        <v>-</v>
      </c>
    </row>
    <row r="391" spans="1:6" ht="12.75" customHeight="1" x14ac:dyDescent="0.2">
      <c r="A391" s="53">
        <v>426</v>
      </c>
      <c r="B391" s="85" t="s">
        <v>794</v>
      </c>
      <c r="C391" s="50" t="s">
        <v>795</v>
      </c>
      <c r="D391" s="51">
        <f>SUM(D392:D395)</f>
        <v>0</v>
      </c>
      <c r="E391" s="51">
        <f>SUM(E392:E395)</f>
        <v>0</v>
      </c>
      <c r="F391" s="52" t="str">
        <f t="shared" si="9"/>
        <v>-</v>
      </c>
    </row>
    <row r="392" spans="1:6" ht="12.75" customHeight="1" x14ac:dyDescent="0.2">
      <c r="A392" s="53">
        <v>4261</v>
      </c>
      <c r="B392" s="85" t="s">
        <v>719</v>
      </c>
      <c r="C392" s="50" t="s">
        <v>796</v>
      </c>
      <c r="D392" s="242">
        <v>0</v>
      </c>
      <c r="E392" s="242"/>
      <c r="F392" s="52" t="str">
        <f t="shared" si="9"/>
        <v>-</v>
      </c>
    </row>
    <row r="393" spans="1:6" ht="12.75" customHeight="1" x14ac:dyDescent="0.2">
      <c r="A393" s="53">
        <v>4262</v>
      </c>
      <c r="B393" s="85" t="s">
        <v>721</v>
      </c>
      <c r="C393" s="50" t="s">
        <v>797</v>
      </c>
      <c r="D393" s="242">
        <v>0</v>
      </c>
      <c r="E393" s="242"/>
      <c r="F393" s="52" t="str">
        <f t="shared" si="9"/>
        <v>-</v>
      </c>
    </row>
    <row r="394" spans="1:6" ht="12.75" customHeight="1" x14ac:dyDescent="0.2">
      <c r="A394" s="53">
        <v>4263</v>
      </c>
      <c r="B394" s="85" t="s">
        <v>723</v>
      </c>
      <c r="C394" s="50" t="s">
        <v>798</v>
      </c>
      <c r="D394" s="242">
        <v>0</v>
      </c>
      <c r="E394" s="242"/>
      <c r="F394" s="52" t="str">
        <f t="shared" si="9"/>
        <v>-</v>
      </c>
    </row>
    <row r="395" spans="1:6" ht="12.75" customHeight="1" x14ac:dyDescent="0.2">
      <c r="A395" s="53">
        <v>4264</v>
      </c>
      <c r="B395" s="85" t="s">
        <v>725</v>
      </c>
      <c r="C395" s="50" t="s">
        <v>799</v>
      </c>
      <c r="D395" s="242">
        <v>0</v>
      </c>
      <c r="E395" s="242"/>
      <c r="F395" s="52" t="str">
        <f t="shared" si="9"/>
        <v>-</v>
      </c>
    </row>
    <row r="396" spans="1:6" ht="24" x14ac:dyDescent="0.2">
      <c r="A396" s="53">
        <v>43</v>
      </c>
      <c r="B396" s="85" t="s">
        <v>800</v>
      </c>
      <c r="C396" s="50" t="s">
        <v>801</v>
      </c>
      <c r="D396" s="51">
        <f>D397</f>
        <v>0</v>
      </c>
      <c r="E396" s="51">
        <f>E397</f>
        <v>0</v>
      </c>
      <c r="F396" s="52" t="str">
        <f t="shared" si="9"/>
        <v>-</v>
      </c>
    </row>
    <row r="397" spans="1:6" ht="12.75" customHeight="1" x14ac:dyDescent="0.2">
      <c r="A397" s="53">
        <v>431</v>
      </c>
      <c r="B397" s="85" t="s">
        <v>802</v>
      </c>
      <c r="C397" s="50" t="s">
        <v>803</v>
      </c>
      <c r="D397" s="51">
        <f>SUM(D398:D399)</f>
        <v>0</v>
      </c>
      <c r="E397" s="51">
        <f>SUM(E398:E399)</f>
        <v>0</v>
      </c>
      <c r="F397" s="52" t="str">
        <f t="shared" si="9"/>
        <v>-</v>
      </c>
    </row>
    <row r="398" spans="1:6" ht="12.75" customHeight="1" x14ac:dyDescent="0.2">
      <c r="A398" s="53">
        <v>4311</v>
      </c>
      <c r="B398" s="85" t="s">
        <v>731</v>
      </c>
      <c r="C398" s="50" t="s">
        <v>804</v>
      </c>
      <c r="D398" s="242">
        <v>0</v>
      </c>
      <c r="E398" s="242"/>
      <c r="F398" s="52" t="str">
        <f t="shared" si="9"/>
        <v>-</v>
      </c>
    </row>
    <row r="399" spans="1:6" ht="12.75" customHeight="1" x14ac:dyDescent="0.2">
      <c r="A399" s="53">
        <v>4312</v>
      </c>
      <c r="B399" s="85" t="s">
        <v>733</v>
      </c>
      <c r="C399" s="50" t="s">
        <v>805</v>
      </c>
      <c r="D399" s="242">
        <v>0</v>
      </c>
      <c r="E399" s="242"/>
      <c r="F399" s="52" t="str">
        <f t="shared" si="9"/>
        <v>-</v>
      </c>
    </row>
    <row r="400" spans="1:6" ht="12.75" customHeight="1" x14ac:dyDescent="0.2">
      <c r="A400" s="53">
        <v>44</v>
      </c>
      <c r="B400" s="85" t="s">
        <v>806</v>
      </c>
      <c r="C400" s="50" t="s">
        <v>807</v>
      </c>
      <c r="D400" s="51">
        <f>D401</f>
        <v>0</v>
      </c>
      <c r="E400" s="51">
        <f>E401</f>
        <v>0</v>
      </c>
      <c r="F400" s="52" t="str">
        <f t="shared" si="9"/>
        <v>-</v>
      </c>
    </row>
    <row r="401" spans="1:6" ht="12.75" customHeight="1" x14ac:dyDescent="0.2">
      <c r="A401" s="53">
        <v>441</v>
      </c>
      <c r="B401" s="85" t="s">
        <v>808</v>
      </c>
      <c r="C401" s="50" t="s">
        <v>809</v>
      </c>
      <c r="D401" s="242">
        <v>0</v>
      </c>
      <c r="E401" s="242"/>
      <c r="F401" s="52" t="str">
        <f t="shared" si="9"/>
        <v>-</v>
      </c>
    </row>
    <row r="402" spans="1:6" ht="12.75" customHeight="1" x14ac:dyDescent="0.2">
      <c r="A402" s="53">
        <v>45</v>
      </c>
      <c r="B402" s="85" t="s">
        <v>810</v>
      </c>
      <c r="C402" s="50" t="s">
        <v>811</v>
      </c>
      <c r="D402" s="51">
        <f>SUM(D403:D406)</f>
        <v>0</v>
      </c>
      <c r="E402" s="51">
        <f>SUM(E403:E406)</f>
        <v>0</v>
      </c>
      <c r="F402" s="52" t="str">
        <f t="shared" si="9"/>
        <v>-</v>
      </c>
    </row>
    <row r="403" spans="1:6" ht="12.75" customHeight="1" x14ac:dyDescent="0.2">
      <c r="A403" s="53">
        <v>451</v>
      </c>
      <c r="B403" s="85" t="s">
        <v>812</v>
      </c>
      <c r="C403" s="50" t="s">
        <v>813</v>
      </c>
      <c r="D403" s="242">
        <v>0</v>
      </c>
      <c r="E403" s="242"/>
      <c r="F403" s="52" t="str">
        <f t="shared" si="9"/>
        <v>-</v>
      </c>
    </row>
    <row r="404" spans="1:6" ht="12.75" customHeight="1" x14ac:dyDescent="0.2">
      <c r="A404" s="53">
        <v>452</v>
      </c>
      <c r="B404" s="85" t="s">
        <v>814</v>
      </c>
      <c r="C404" s="50" t="s">
        <v>815</v>
      </c>
      <c r="D404" s="242">
        <v>0</v>
      </c>
      <c r="E404" s="242"/>
      <c r="F404" s="52" t="str">
        <f t="shared" si="9"/>
        <v>-</v>
      </c>
    </row>
    <row r="405" spans="1:6" ht="12.75" customHeight="1" x14ac:dyDescent="0.2">
      <c r="A405" s="53">
        <v>453</v>
      </c>
      <c r="B405" s="85" t="s">
        <v>816</v>
      </c>
      <c r="C405" s="50" t="s">
        <v>817</v>
      </c>
      <c r="D405" s="242">
        <v>0</v>
      </c>
      <c r="E405" s="242"/>
      <c r="F405" s="52" t="str">
        <f t="shared" si="9"/>
        <v>-</v>
      </c>
    </row>
    <row r="406" spans="1:6" ht="12.75" customHeight="1" x14ac:dyDescent="0.2">
      <c r="A406" s="53">
        <v>454</v>
      </c>
      <c r="B406" s="85" t="s">
        <v>818</v>
      </c>
      <c r="C406" s="50" t="s">
        <v>819</v>
      </c>
      <c r="D406" s="242">
        <v>0</v>
      </c>
      <c r="E406" s="242"/>
      <c r="F406" s="52" t="str">
        <f t="shared" si="9"/>
        <v>-</v>
      </c>
    </row>
    <row r="407" spans="1:6" ht="12.75" customHeight="1" x14ac:dyDescent="0.2">
      <c r="A407" s="53" t="s">
        <v>609</v>
      </c>
      <c r="B407" s="85" t="s">
        <v>820</v>
      </c>
      <c r="C407" s="50" t="s">
        <v>821</v>
      </c>
      <c r="D407" s="51">
        <f>IF(D298&gt;=D350,D298-D350,0)</f>
        <v>0</v>
      </c>
      <c r="E407" s="51">
        <f>IF(E298&gt;=E350,E298-E350,0)</f>
        <v>0</v>
      </c>
      <c r="F407" s="52" t="str">
        <f t="shared" si="9"/>
        <v>-</v>
      </c>
    </row>
    <row r="408" spans="1:6" ht="12.75" customHeight="1" x14ac:dyDescent="0.2">
      <c r="A408" s="53" t="s">
        <v>609</v>
      </c>
      <c r="B408" s="85" t="s">
        <v>822</v>
      </c>
      <c r="C408" s="50" t="s">
        <v>823</v>
      </c>
      <c r="D408" s="51">
        <f>IF(D350&gt;=D298,D350-D298,0)</f>
        <v>0</v>
      </c>
      <c r="E408" s="51">
        <f>IF(E350&gt;=E298,E350-E298,0)</f>
        <v>1746</v>
      </c>
      <c r="F408" s="52" t="str">
        <f t="shared" si="9"/>
        <v>-</v>
      </c>
    </row>
    <row r="409" spans="1:6" ht="12.75" customHeight="1" x14ac:dyDescent="0.2">
      <c r="A409" s="53">
        <v>92212</v>
      </c>
      <c r="B409" s="85" t="s">
        <v>824</v>
      </c>
      <c r="C409" s="50" t="s">
        <v>825</v>
      </c>
      <c r="D409" s="242">
        <v>0</v>
      </c>
      <c r="E409" s="242">
        <v>0</v>
      </c>
      <c r="F409" s="52" t="str">
        <f t="shared" si="9"/>
        <v>-</v>
      </c>
    </row>
    <row r="410" spans="1:6" ht="12.75" customHeight="1" x14ac:dyDescent="0.2">
      <c r="A410" s="53">
        <v>92222</v>
      </c>
      <c r="B410" s="85" t="s">
        <v>826</v>
      </c>
      <c r="C410" s="50" t="s">
        <v>827</v>
      </c>
      <c r="D410" s="242">
        <v>10188.61</v>
      </c>
      <c r="E410" s="242">
        <v>0</v>
      </c>
      <c r="F410" s="52">
        <f t="shared" si="9"/>
        <v>0</v>
      </c>
    </row>
    <row r="411" spans="1:6" ht="12.75" customHeight="1" x14ac:dyDescent="0.2">
      <c r="A411" s="53">
        <v>97</v>
      </c>
      <c r="B411" s="85" t="s">
        <v>828</v>
      </c>
      <c r="C411" s="50" t="s">
        <v>829</v>
      </c>
      <c r="D411" s="242">
        <v>0</v>
      </c>
      <c r="E411" s="242">
        <v>0</v>
      </c>
      <c r="F411" s="52" t="str">
        <f t="shared" si="9"/>
        <v>-</v>
      </c>
    </row>
    <row r="412" spans="1:6" ht="12.75" customHeight="1" x14ac:dyDescent="0.2">
      <c r="A412" s="53" t="s">
        <v>609</v>
      </c>
      <c r="B412" s="85" t="s">
        <v>830</v>
      </c>
      <c r="C412" s="50" t="s">
        <v>831</v>
      </c>
      <c r="D412" s="51">
        <f>D6+D298</f>
        <v>241484.82</v>
      </c>
      <c r="E412" s="51">
        <f>E6+E298</f>
        <v>275187.59999999998</v>
      </c>
      <c r="F412" s="52">
        <f t="shared" si="9"/>
        <v>113.95647974891338</v>
      </c>
    </row>
    <row r="413" spans="1:6" ht="12.75" customHeight="1" x14ac:dyDescent="0.2">
      <c r="A413" s="53" t="s">
        <v>609</v>
      </c>
      <c r="B413" s="85" t="s">
        <v>832</v>
      </c>
      <c r="C413" s="50" t="s">
        <v>833</v>
      </c>
      <c r="D413" s="51">
        <f>D289+D350</f>
        <v>239170.14</v>
      </c>
      <c r="E413" s="51">
        <f>E289+E350</f>
        <v>278239.84999999998</v>
      </c>
      <c r="F413" s="52">
        <f t="shared" si="9"/>
        <v>116.33553001223311</v>
      </c>
    </row>
    <row r="414" spans="1:6" ht="12.75" customHeight="1" x14ac:dyDescent="0.2">
      <c r="A414" s="53" t="s">
        <v>609</v>
      </c>
      <c r="B414" s="85" t="s">
        <v>834</v>
      </c>
      <c r="C414" s="50" t="s">
        <v>835</v>
      </c>
      <c r="D414" s="51">
        <f>IF(D412&gt;=D413,D412-D413,0)</f>
        <v>2314.679999999993</v>
      </c>
      <c r="E414" s="51">
        <f>IF(E412&gt;=E413,E412-E413,0)</f>
        <v>0</v>
      </c>
      <c r="F414" s="52">
        <f t="shared" si="9"/>
        <v>0</v>
      </c>
    </row>
    <row r="415" spans="1:6" ht="12.75" customHeight="1" x14ac:dyDescent="0.2">
      <c r="A415" s="53" t="s">
        <v>609</v>
      </c>
      <c r="B415" s="85" t="s">
        <v>836</v>
      </c>
      <c r="C415" s="50" t="s">
        <v>837</v>
      </c>
      <c r="D415" s="51">
        <f>IF(D413&gt;=D412,D413-D412,0)</f>
        <v>0</v>
      </c>
      <c r="E415" s="51">
        <f>IF(E413&gt;=E412,E413-E412,0)</f>
        <v>3052.25</v>
      </c>
      <c r="F415" s="52" t="str">
        <f t="shared" si="9"/>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9"/>
        <v>-</v>
      </c>
    </row>
    <row r="417" spans="1:6" ht="12.75" customHeight="1" x14ac:dyDescent="0.2">
      <c r="A417" s="60" t="s">
        <v>838</v>
      </c>
      <c r="B417" s="85" t="s">
        <v>841</v>
      </c>
      <c r="C417" s="61" t="s">
        <v>842</v>
      </c>
      <c r="D417" s="51">
        <f>IF(D293-D292+D410-D409&gt;=0,D293-D292+D410-D409,0)</f>
        <v>2359.1200000000008</v>
      </c>
      <c r="E417" s="51">
        <f>IF(E293-E292+E410-E409&gt;=0,E293-E292+E410-E409,0)</f>
        <v>0</v>
      </c>
      <c r="F417" s="52">
        <f t="shared" si="9"/>
        <v>0</v>
      </c>
    </row>
    <row r="418" spans="1:6" ht="12.75" customHeight="1" x14ac:dyDescent="0.2">
      <c r="A418" s="55" t="s">
        <v>843</v>
      </c>
      <c r="B418" s="233" t="s">
        <v>844</v>
      </c>
      <c r="C418" s="56" t="s">
        <v>845</v>
      </c>
      <c r="D418" s="62">
        <f>D294+D411</f>
        <v>0</v>
      </c>
      <c r="E418" s="62">
        <f>E294+E411</f>
        <v>0</v>
      </c>
      <c r="F418" s="57" t="str">
        <f t="shared" si="9"/>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647" si="10">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10"/>
        <v>-</v>
      </c>
    </row>
    <row r="422" spans="1:6" ht="24" x14ac:dyDescent="0.2">
      <c r="A422" s="53">
        <v>811</v>
      </c>
      <c r="B422" s="85" t="s">
        <v>851</v>
      </c>
      <c r="C422" s="50" t="s">
        <v>852</v>
      </c>
      <c r="D422" s="51">
        <f>SUM(D423:D426)</f>
        <v>0</v>
      </c>
      <c r="E422" s="51">
        <f>SUM(E423:E426)</f>
        <v>0</v>
      </c>
      <c r="F422" s="52" t="str">
        <f t="shared" si="10"/>
        <v>-</v>
      </c>
    </row>
    <row r="423" spans="1:6" ht="12.75" customHeight="1" x14ac:dyDescent="0.2">
      <c r="A423" s="53">
        <v>8113</v>
      </c>
      <c r="B423" s="85" t="s">
        <v>853</v>
      </c>
      <c r="C423" s="50" t="s">
        <v>854</v>
      </c>
      <c r="D423" s="242">
        <v>0</v>
      </c>
      <c r="E423" s="242"/>
      <c r="F423" s="52" t="str">
        <f t="shared" si="10"/>
        <v>-</v>
      </c>
    </row>
    <row r="424" spans="1:6" ht="12.75" customHeight="1" x14ac:dyDescent="0.2">
      <c r="A424" s="53">
        <v>8114</v>
      </c>
      <c r="B424" s="85" t="s">
        <v>855</v>
      </c>
      <c r="C424" s="50" t="s">
        <v>856</v>
      </c>
      <c r="D424" s="242">
        <v>0</v>
      </c>
      <c r="E424" s="242"/>
      <c r="F424" s="52" t="str">
        <f t="shared" si="10"/>
        <v>-</v>
      </c>
    </row>
    <row r="425" spans="1:6" ht="12.75" customHeight="1" x14ac:dyDescent="0.2">
      <c r="A425" s="53">
        <v>8115</v>
      </c>
      <c r="B425" s="85" t="s">
        <v>857</v>
      </c>
      <c r="C425" s="50" t="s">
        <v>858</v>
      </c>
      <c r="D425" s="242">
        <v>0</v>
      </c>
      <c r="E425" s="242"/>
      <c r="F425" s="52" t="str">
        <f t="shared" si="10"/>
        <v>-</v>
      </c>
    </row>
    <row r="426" spans="1:6" ht="12.75" customHeight="1" x14ac:dyDescent="0.2">
      <c r="A426" s="53">
        <v>8116</v>
      </c>
      <c r="B426" s="85" t="s">
        <v>859</v>
      </c>
      <c r="C426" s="50" t="s">
        <v>860</v>
      </c>
      <c r="D426" s="242">
        <v>0</v>
      </c>
      <c r="E426" s="242"/>
      <c r="F426" s="52" t="str">
        <f t="shared" si="10"/>
        <v>-</v>
      </c>
    </row>
    <row r="427" spans="1:6" ht="24" x14ac:dyDescent="0.2">
      <c r="A427" s="53">
        <v>812</v>
      </c>
      <c r="B427" s="85" t="s">
        <v>861</v>
      </c>
      <c r="C427" s="50" t="s">
        <v>862</v>
      </c>
      <c r="D427" s="51">
        <f>SUM(D428:D429)</f>
        <v>0</v>
      </c>
      <c r="E427" s="51">
        <f>SUM(E428:E429)</f>
        <v>0</v>
      </c>
      <c r="F427" s="52" t="str">
        <f t="shared" si="10"/>
        <v>-</v>
      </c>
    </row>
    <row r="428" spans="1:6" ht="24" x14ac:dyDescent="0.2">
      <c r="A428" s="53">
        <v>8121</v>
      </c>
      <c r="B428" s="232" t="s">
        <v>863</v>
      </c>
      <c r="C428" s="50" t="s">
        <v>864</v>
      </c>
      <c r="D428" s="242">
        <v>0</v>
      </c>
      <c r="E428" s="242"/>
      <c r="F428" s="52" t="str">
        <f t="shared" si="10"/>
        <v>-</v>
      </c>
    </row>
    <row r="429" spans="1:6" ht="24" x14ac:dyDescent="0.2">
      <c r="A429" s="53">
        <v>8122</v>
      </c>
      <c r="B429" s="232" t="s">
        <v>865</v>
      </c>
      <c r="C429" s="50" t="s">
        <v>866</v>
      </c>
      <c r="D429" s="242">
        <v>0</v>
      </c>
      <c r="E429" s="242"/>
      <c r="F429" s="52" t="str">
        <f t="shared" si="10"/>
        <v>-</v>
      </c>
    </row>
    <row r="430" spans="1:6" ht="24" x14ac:dyDescent="0.2">
      <c r="A430" s="53">
        <v>813</v>
      </c>
      <c r="B430" s="85" t="s">
        <v>867</v>
      </c>
      <c r="C430" s="50" t="s">
        <v>868</v>
      </c>
      <c r="D430" s="51">
        <f>SUM(D431:D433)</f>
        <v>0</v>
      </c>
      <c r="E430" s="51">
        <f>SUM(E431:E433)</f>
        <v>0</v>
      </c>
      <c r="F430" s="52" t="str">
        <f t="shared" si="10"/>
        <v>-</v>
      </c>
    </row>
    <row r="431" spans="1:6" ht="12.75" customHeight="1" x14ac:dyDescent="0.2">
      <c r="A431" s="53">
        <v>8132</v>
      </c>
      <c r="B431" s="85" t="s">
        <v>869</v>
      </c>
      <c r="C431" s="50" t="s">
        <v>870</v>
      </c>
      <c r="D431" s="242">
        <v>0</v>
      </c>
      <c r="E431" s="242"/>
      <c r="F431" s="52" t="str">
        <f t="shared" si="10"/>
        <v>-</v>
      </c>
    </row>
    <row r="432" spans="1:6" ht="12.75" customHeight="1" x14ac:dyDescent="0.2">
      <c r="A432" s="53">
        <v>8133</v>
      </c>
      <c r="B432" s="85" t="s">
        <v>871</v>
      </c>
      <c r="C432" s="50" t="s">
        <v>872</v>
      </c>
      <c r="D432" s="242">
        <v>0</v>
      </c>
      <c r="E432" s="242"/>
      <c r="F432" s="52" t="str">
        <f t="shared" si="10"/>
        <v>-</v>
      </c>
    </row>
    <row r="433" spans="1:6" ht="12.75" customHeight="1" x14ac:dyDescent="0.2">
      <c r="A433" s="53">
        <v>8134</v>
      </c>
      <c r="B433" s="85" t="s">
        <v>873</v>
      </c>
      <c r="C433" s="50" t="s">
        <v>874</v>
      </c>
      <c r="D433" s="242">
        <v>0</v>
      </c>
      <c r="E433" s="242"/>
      <c r="F433" s="52" t="str">
        <f t="shared" si="10"/>
        <v>-</v>
      </c>
    </row>
    <row r="434" spans="1:6" ht="24" x14ac:dyDescent="0.2">
      <c r="A434" s="53">
        <v>814</v>
      </c>
      <c r="B434" s="232" t="s">
        <v>875</v>
      </c>
      <c r="C434" s="50" t="s">
        <v>876</v>
      </c>
      <c r="D434" s="242">
        <v>0</v>
      </c>
      <c r="E434" s="242"/>
      <c r="F434" s="52" t="str">
        <f t="shared" si="10"/>
        <v>-</v>
      </c>
    </row>
    <row r="435" spans="1:6" ht="24" x14ac:dyDescent="0.2">
      <c r="A435" s="53">
        <v>815</v>
      </c>
      <c r="B435" s="85" t="s">
        <v>877</v>
      </c>
      <c r="C435" s="50" t="s">
        <v>878</v>
      </c>
      <c r="D435" s="51">
        <f>SUM(D436:D441)</f>
        <v>0</v>
      </c>
      <c r="E435" s="51">
        <f>SUM(E436:E441)</f>
        <v>0</v>
      </c>
      <c r="F435" s="52" t="str">
        <f t="shared" si="10"/>
        <v>-</v>
      </c>
    </row>
    <row r="436" spans="1:6" ht="12.75" customHeight="1" x14ac:dyDescent="0.2">
      <c r="A436" s="53">
        <v>8153</v>
      </c>
      <c r="B436" s="85" t="s">
        <v>879</v>
      </c>
      <c r="C436" s="50" t="s">
        <v>880</v>
      </c>
      <c r="D436" s="242">
        <v>0</v>
      </c>
      <c r="E436" s="242"/>
      <c r="F436" s="52" t="str">
        <f t="shared" si="10"/>
        <v>-</v>
      </c>
    </row>
    <row r="437" spans="1:6" ht="24" x14ac:dyDescent="0.2">
      <c r="A437" s="53">
        <v>8154</v>
      </c>
      <c r="B437" s="85" t="s">
        <v>881</v>
      </c>
      <c r="C437" s="50" t="s">
        <v>882</v>
      </c>
      <c r="D437" s="242">
        <v>0</v>
      </c>
      <c r="E437" s="242"/>
      <c r="F437" s="52" t="str">
        <f t="shared" si="10"/>
        <v>-</v>
      </c>
    </row>
    <row r="438" spans="1:6" ht="24" x14ac:dyDescent="0.2">
      <c r="A438" s="53">
        <v>8155</v>
      </c>
      <c r="B438" s="85" t="s">
        <v>883</v>
      </c>
      <c r="C438" s="50" t="s">
        <v>884</v>
      </c>
      <c r="D438" s="242">
        <v>0</v>
      </c>
      <c r="E438" s="242"/>
      <c r="F438" s="52" t="str">
        <f t="shared" si="10"/>
        <v>-</v>
      </c>
    </row>
    <row r="439" spans="1:6" ht="12.75" customHeight="1" x14ac:dyDescent="0.2">
      <c r="A439" s="53">
        <v>8156</v>
      </c>
      <c r="B439" s="85" t="s">
        <v>885</v>
      </c>
      <c r="C439" s="50" t="s">
        <v>886</v>
      </c>
      <c r="D439" s="242">
        <v>0</v>
      </c>
      <c r="E439" s="242"/>
      <c r="F439" s="52" t="str">
        <f t="shared" si="10"/>
        <v>-</v>
      </c>
    </row>
    <row r="440" spans="1:6" ht="12.75" customHeight="1" x14ac:dyDescent="0.2">
      <c r="A440" s="53">
        <v>8157</v>
      </c>
      <c r="B440" s="85" t="s">
        <v>887</v>
      </c>
      <c r="C440" s="50" t="s">
        <v>888</v>
      </c>
      <c r="D440" s="242">
        <v>0</v>
      </c>
      <c r="E440" s="242"/>
      <c r="F440" s="52" t="str">
        <f t="shared" si="10"/>
        <v>-</v>
      </c>
    </row>
    <row r="441" spans="1:6" ht="12.75" customHeight="1" x14ac:dyDescent="0.2">
      <c r="A441" s="53">
        <v>8158</v>
      </c>
      <c r="B441" s="85" t="s">
        <v>889</v>
      </c>
      <c r="C441" s="50" t="s">
        <v>890</v>
      </c>
      <c r="D441" s="242">
        <v>0</v>
      </c>
      <c r="E441" s="242"/>
      <c r="F441" s="52" t="str">
        <f t="shared" si="10"/>
        <v>-</v>
      </c>
    </row>
    <row r="442" spans="1:6" ht="24" x14ac:dyDescent="0.2">
      <c r="A442" s="53">
        <v>816</v>
      </c>
      <c r="B442" s="85" t="s">
        <v>891</v>
      </c>
      <c r="C442" s="50" t="s">
        <v>892</v>
      </c>
      <c r="D442" s="51">
        <f>SUM(D443:D446)</f>
        <v>0</v>
      </c>
      <c r="E442" s="51">
        <f>SUM(E443:E446)</f>
        <v>0</v>
      </c>
      <c r="F442" s="52" t="str">
        <f t="shared" si="10"/>
        <v>-</v>
      </c>
    </row>
    <row r="443" spans="1:6" ht="12.75" customHeight="1" x14ac:dyDescent="0.2">
      <c r="A443" s="53">
        <v>8163</v>
      </c>
      <c r="B443" s="85" t="s">
        <v>893</v>
      </c>
      <c r="C443" s="50" t="s">
        <v>894</v>
      </c>
      <c r="D443" s="242">
        <v>0</v>
      </c>
      <c r="E443" s="242"/>
      <c r="F443" s="52" t="str">
        <f t="shared" si="10"/>
        <v>-</v>
      </c>
    </row>
    <row r="444" spans="1:6" ht="12.75" customHeight="1" x14ac:dyDescent="0.2">
      <c r="A444" s="53">
        <v>8164</v>
      </c>
      <c r="B444" s="85" t="s">
        <v>895</v>
      </c>
      <c r="C444" s="50" t="s">
        <v>896</v>
      </c>
      <c r="D444" s="242">
        <v>0</v>
      </c>
      <c r="E444" s="242"/>
      <c r="F444" s="52" t="str">
        <f t="shared" si="10"/>
        <v>-</v>
      </c>
    </row>
    <row r="445" spans="1:6" ht="12.75" customHeight="1" x14ac:dyDescent="0.2">
      <c r="A445" s="53">
        <v>8165</v>
      </c>
      <c r="B445" s="85" t="s">
        <v>897</v>
      </c>
      <c r="C445" s="50" t="s">
        <v>898</v>
      </c>
      <c r="D445" s="242">
        <v>0</v>
      </c>
      <c r="E445" s="242"/>
      <c r="F445" s="52" t="str">
        <f t="shared" si="10"/>
        <v>-</v>
      </c>
    </row>
    <row r="446" spans="1:6" ht="12.75" customHeight="1" x14ac:dyDescent="0.2">
      <c r="A446" s="53">
        <v>8166</v>
      </c>
      <c r="B446" s="85" t="s">
        <v>899</v>
      </c>
      <c r="C446" s="50" t="s">
        <v>900</v>
      </c>
      <c r="D446" s="242">
        <v>0</v>
      </c>
      <c r="E446" s="242"/>
      <c r="F446" s="52" t="str">
        <f t="shared" si="10"/>
        <v>-</v>
      </c>
    </row>
    <row r="447" spans="1:6" ht="12.75" customHeight="1" x14ac:dyDescent="0.2">
      <c r="A447" s="53">
        <v>817</v>
      </c>
      <c r="B447" s="85" t="s">
        <v>901</v>
      </c>
      <c r="C447" s="50" t="s">
        <v>902</v>
      </c>
      <c r="D447" s="51">
        <f>SUM(D448:D454)</f>
        <v>0</v>
      </c>
      <c r="E447" s="51">
        <f>SUM(E448:E454)</f>
        <v>0</v>
      </c>
      <c r="F447" s="52" t="str">
        <f t="shared" si="10"/>
        <v>-</v>
      </c>
    </row>
    <row r="448" spans="1:6" ht="12.75" customHeight="1" x14ac:dyDescent="0.2">
      <c r="A448" s="53">
        <v>8171</v>
      </c>
      <c r="B448" s="85" t="s">
        <v>903</v>
      </c>
      <c r="C448" s="50" t="s">
        <v>904</v>
      </c>
      <c r="D448" s="242">
        <v>0</v>
      </c>
      <c r="E448" s="242"/>
      <c r="F448" s="52" t="str">
        <f t="shared" si="10"/>
        <v>-</v>
      </c>
    </row>
    <row r="449" spans="1:6" ht="12.75" customHeight="1" x14ac:dyDescent="0.2">
      <c r="A449" s="53">
        <v>8172</v>
      </c>
      <c r="B449" s="85" t="s">
        <v>905</v>
      </c>
      <c r="C449" s="50" t="s">
        <v>906</v>
      </c>
      <c r="D449" s="242">
        <v>0</v>
      </c>
      <c r="E449" s="242"/>
      <c r="F449" s="52" t="str">
        <f t="shared" si="10"/>
        <v>-</v>
      </c>
    </row>
    <row r="450" spans="1:6" ht="12.75" customHeight="1" x14ac:dyDescent="0.2">
      <c r="A450" s="53">
        <v>8173</v>
      </c>
      <c r="B450" s="85" t="s">
        <v>907</v>
      </c>
      <c r="C450" s="50" t="s">
        <v>908</v>
      </c>
      <c r="D450" s="242">
        <v>0</v>
      </c>
      <c r="E450" s="242"/>
      <c r="F450" s="52" t="str">
        <f t="shared" si="10"/>
        <v>-</v>
      </c>
    </row>
    <row r="451" spans="1:6" ht="12.75" customHeight="1" x14ac:dyDescent="0.2">
      <c r="A451" s="53">
        <v>8174</v>
      </c>
      <c r="B451" s="85" t="s">
        <v>909</v>
      </c>
      <c r="C451" s="50" t="s">
        <v>910</v>
      </c>
      <c r="D451" s="242">
        <v>0</v>
      </c>
      <c r="E451" s="242"/>
      <c r="F451" s="52" t="str">
        <f t="shared" si="10"/>
        <v>-</v>
      </c>
    </row>
    <row r="452" spans="1:6" ht="12.75" customHeight="1" x14ac:dyDescent="0.2">
      <c r="A452" s="53">
        <v>8175</v>
      </c>
      <c r="B452" s="85" t="s">
        <v>911</v>
      </c>
      <c r="C452" s="50" t="s">
        <v>912</v>
      </c>
      <c r="D452" s="242">
        <v>0</v>
      </c>
      <c r="E452" s="242"/>
      <c r="F452" s="52" t="str">
        <f t="shared" si="10"/>
        <v>-</v>
      </c>
    </row>
    <row r="453" spans="1:6" ht="24" x14ac:dyDescent="0.2">
      <c r="A453" s="53">
        <v>8176</v>
      </c>
      <c r="B453" s="85" t="s">
        <v>913</v>
      </c>
      <c r="C453" s="50" t="s">
        <v>914</v>
      </c>
      <c r="D453" s="242">
        <v>0</v>
      </c>
      <c r="E453" s="242"/>
      <c r="F453" s="52" t="str">
        <f t="shared" si="10"/>
        <v>-</v>
      </c>
    </row>
    <row r="454" spans="1:6" ht="24" x14ac:dyDescent="0.2">
      <c r="A454" s="53">
        <v>8177</v>
      </c>
      <c r="B454" s="232" t="s">
        <v>915</v>
      </c>
      <c r="C454" s="50" t="s">
        <v>916</v>
      </c>
      <c r="D454" s="242">
        <v>0</v>
      </c>
      <c r="E454" s="242"/>
      <c r="F454" s="52" t="str">
        <f t="shared" si="10"/>
        <v>-</v>
      </c>
    </row>
    <row r="455" spans="1:6" ht="12.75" customHeight="1" x14ac:dyDescent="0.2">
      <c r="A455" s="53" t="s">
        <v>917</v>
      </c>
      <c r="B455" s="232" t="s">
        <v>918</v>
      </c>
      <c r="C455" s="50" t="s">
        <v>917</v>
      </c>
      <c r="D455" s="51">
        <f>SUM(D456:D458)</f>
        <v>0</v>
      </c>
      <c r="E455" s="51">
        <f>SUM(E456:E458)</f>
        <v>0</v>
      </c>
      <c r="F455" s="52" t="str">
        <f t="shared" si="10"/>
        <v>-</v>
      </c>
    </row>
    <row r="456" spans="1:6" ht="24" x14ac:dyDescent="0.2">
      <c r="A456" s="53" t="s">
        <v>919</v>
      </c>
      <c r="B456" s="232" t="s">
        <v>920</v>
      </c>
      <c r="C456" s="50" t="s">
        <v>919</v>
      </c>
      <c r="D456" s="242">
        <v>0</v>
      </c>
      <c r="E456" s="242"/>
      <c r="F456" s="52" t="str">
        <f t="shared" si="10"/>
        <v>-</v>
      </c>
    </row>
    <row r="457" spans="1:6" ht="24" x14ac:dyDescent="0.2">
      <c r="A457" s="53" t="s">
        <v>921</v>
      </c>
      <c r="B457" s="232" t="s">
        <v>922</v>
      </c>
      <c r="C457" s="50" t="s">
        <v>921</v>
      </c>
      <c r="D457" s="242">
        <v>0</v>
      </c>
      <c r="E457" s="242"/>
      <c r="F457" s="52" t="str">
        <f t="shared" si="10"/>
        <v>-</v>
      </c>
    </row>
    <row r="458" spans="1:6" ht="12.75" customHeight="1" x14ac:dyDescent="0.2">
      <c r="A458" s="53" t="s">
        <v>923</v>
      </c>
      <c r="B458" s="232" t="s">
        <v>924</v>
      </c>
      <c r="C458" s="50" t="s">
        <v>923</v>
      </c>
      <c r="D458" s="242">
        <v>0</v>
      </c>
      <c r="E458" s="242"/>
      <c r="F458" s="52" t="str">
        <f t="shared" si="10"/>
        <v>-</v>
      </c>
    </row>
    <row r="459" spans="1:6" ht="12.75" customHeight="1" x14ac:dyDescent="0.2">
      <c r="A459" s="53">
        <v>82</v>
      </c>
      <c r="B459" s="85" t="s">
        <v>925</v>
      </c>
      <c r="C459" s="50" t="s">
        <v>926</v>
      </c>
      <c r="D459" s="51">
        <f>D460+D463+D466+D469</f>
        <v>0</v>
      </c>
      <c r="E459" s="51">
        <f>E460+E463+E466+E469</f>
        <v>0</v>
      </c>
      <c r="F459" s="52" t="str">
        <f t="shared" si="10"/>
        <v>-</v>
      </c>
    </row>
    <row r="460" spans="1:6" ht="12.75" customHeight="1" x14ac:dyDescent="0.2">
      <c r="A460" s="53">
        <v>821</v>
      </c>
      <c r="B460" s="85" t="s">
        <v>927</v>
      </c>
      <c r="C460" s="50" t="s">
        <v>928</v>
      </c>
      <c r="D460" s="51">
        <f>SUM(D461:D462)</f>
        <v>0</v>
      </c>
      <c r="E460" s="51">
        <f>SUM(E461:E462)</f>
        <v>0</v>
      </c>
      <c r="F460" s="52" t="str">
        <f t="shared" si="10"/>
        <v>-</v>
      </c>
    </row>
    <row r="461" spans="1:6" ht="12.75" customHeight="1" x14ac:dyDescent="0.2">
      <c r="A461" s="53">
        <v>8211</v>
      </c>
      <c r="B461" s="85" t="s">
        <v>929</v>
      </c>
      <c r="C461" s="50" t="s">
        <v>930</v>
      </c>
      <c r="D461" s="242">
        <v>0</v>
      </c>
      <c r="E461" s="242"/>
      <c r="F461" s="52" t="str">
        <f t="shared" si="10"/>
        <v>-</v>
      </c>
    </row>
    <row r="462" spans="1:6" ht="12.75" customHeight="1" x14ac:dyDescent="0.2">
      <c r="A462" s="53">
        <v>8212</v>
      </c>
      <c r="B462" s="85" t="s">
        <v>931</v>
      </c>
      <c r="C462" s="50" t="s">
        <v>932</v>
      </c>
      <c r="D462" s="242">
        <v>0</v>
      </c>
      <c r="E462" s="242"/>
      <c r="F462" s="52" t="str">
        <f t="shared" si="10"/>
        <v>-</v>
      </c>
    </row>
    <row r="463" spans="1:6" ht="12.75" customHeight="1" x14ac:dyDescent="0.2">
      <c r="A463" s="53">
        <v>822</v>
      </c>
      <c r="B463" s="85" t="s">
        <v>933</v>
      </c>
      <c r="C463" s="50" t="s">
        <v>934</v>
      </c>
      <c r="D463" s="51">
        <f>SUM(D464:D465)</f>
        <v>0</v>
      </c>
      <c r="E463" s="51">
        <f>SUM(E464:E465)</f>
        <v>0</v>
      </c>
      <c r="F463" s="52" t="str">
        <f t="shared" si="10"/>
        <v>-</v>
      </c>
    </row>
    <row r="464" spans="1:6" ht="12.75" customHeight="1" x14ac:dyDescent="0.2">
      <c r="A464" s="53">
        <v>8221</v>
      </c>
      <c r="B464" s="85" t="s">
        <v>935</v>
      </c>
      <c r="C464" s="50" t="s">
        <v>936</v>
      </c>
      <c r="D464" s="242">
        <v>0</v>
      </c>
      <c r="E464" s="242"/>
      <c r="F464" s="52" t="str">
        <f t="shared" si="10"/>
        <v>-</v>
      </c>
    </row>
    <row r="465" spans="1:6" ht="12.75" customHeight="1" x14ac:dyDescent="0.2">
      <c r="A465" s="53">
        <v>8222</v>
      </c>
      <c r="B465" s="85" t="s">
        <v>937</v>
      </c>
      <c r="C465" s="50" t="s">
        <v>938</v>
      </c>
      <c r="D465" s="242">
        <v>0</v>
      </c>
      <c r="E465" s="242"/>
      <c r="F465" s="52" t="str">
        <f t="shared" si="10"/>
        <v>-</v>
      </c>
    </row>
    <row r="466" spans="1:6" ht="12.75" customHeight="1" x14ac:dyDescent="0.2">
      <c r="A466" s="53">
        <v>823</v>
      </c>
      <c r="B466" s="85" t="s">
        <v>939</v>
      </c>
      <c r="C466" s="50" t="s">
        <v>940</v>
      </c>
      <c r="D466" s="51">
        <f>SUM(D467:D468)</f>
        <v>0</v>
      </c>
      <c r="E466" s="51">
        <f>SUM(E467:E468)</f>
        <v>0</v>
      </c>
      <c r="F466" s="52" t="str">
        <f t="shared" si="10"/>
        <v>-</v>
      </c>
    </row>
    <row r="467" spans="1:6" ht="12.75" customHeight="1" x14ac:dyDescent="0.2">
      <c r="A467" s="53">
        <v>8231</v>
      </c>
      <c r="B467" s="85" t="s">
        <v>941</v>
      </c>
      <c r="C467" s="50" t="s">
        <v>942</v>
      </c>
      <c r="D467" s="242">
        <v>0</v>
      </c>
      <c r="E467" s="242"/>
      <c r="F467" s="52" t="str">
        <f t="shared" si="10"/>
        <v>-</v>
      </c>
    </row>
    <row r="468" spans="1:6" ht="12.75" customHeight="1" x14ac:dyDescent="0.2">
      <c r="A468" s="53">
        <v>8232</v>
      </c>
      <c r="B468" s="85" t="s">
        <v>943</v>
      </c>
      <c r="C468" s="50" t="s">
        <v>944</v>
      </c>
      <c r="D468" s="242">
        <v>0</v>
      </c>
      <c r="E468" s="242"/>
      <c r="F468" s="52" t="str">
        <f t="shared" si="10"/>
        <v>-</v>
      </c>
    </row>
    <row r="469" spans="1:6" ht="12.75" customHeight="1" x14ac:dyDescent="0.2">
      <c r="A469" s="53">
        <v>824</v>
      </c>
      <c r="B469" s="85" t="s">
        <v>945</v>
      </c>
      <c r="C469" s="50" t="s">
        <v>946</v>
      </c>
      <c r="D469" s="51">
        <f>SUM(D470:D471)</f>
        <v>0</v>
      </c>
      <c r="E469" s="51">
        <f>SUM(E470:E471)</f>
        <v>0</v>
      </c>
      <c r="F469" s="52" t="str">
        <f t="shared" si="10"/>
        <v>-</v>
      </c>
    </row>
    <row r="470" spans="1:6" ht="12.75" customHeight="1" x14ac:dyDescent="0.2">
      <c r="A470" s="53">
        <v>8241</v>
      </c>
      <c r="B470" s="85" t="s">
        <v>947</v>
      </c>
      <c r="C470" s="50" t="s">
        <v>948</v>
      </c>
      <c r="D470" s="242">
        <v>0</v>
      </c>
      <c r="E470" s="242"/>
      <c r="F470" s="52" t="str">
        <f t="shared" si="10"/>
        <v>-</v>
      </c>
    </row>
    <row r="471" spans="1:6" ht="12.75" customHeight="1" x14ac:dyDescent="0.2">
      <c r="A471" s="53">
        <v>8242</v>
      </c>
      <c r="B471" s="85" t="s">
        <v>949</v>
      </c>
      <c r="C471" s="50" t="s">
        <v>950</v>
      </c>
      <c r="D471" s="242">
        <v>0</v>
      </c>
      <c r="E471" s="242"/>
      <c r="F471" s="52" t="str">
        <f t="shared" si="10"/>
        <v>-</v>
      </c>
    </row>
    <row r="472" spans="1:6" ht="12.75" customHeight="1" x14ac:dyDescent="0.2">
      <c r="A472" s="53">
        <v>83</v>
      </c>
      <c r="B472" s="85" t="s">
        <v>951</v>
      </c>
      <c r="C472" s="50" t="s">
        <v>952</v>
      </c>
      <c r="D472" s="51">
        <f>D473+D477+D478+D481</f>
        <v>0</v>
      </c>
      <c r="E472" s="51">
        <f>E473+E477+E478+E481</f>
        <v>0</v>
      </c>
      <c r="F472" s="52" t="str">
        <f t="shared" si="10"/>
        <v>-</v>
      </c>
    </row>
    <row r="473" spans="1:6" ht="24" x14ac:dyDescent="0.2">
      <c r="A473" s="53">
        <v>831</v>
      </c>
      <c r="B473" s="85" t="s">
        <v>953</v>
      </c>
      <c r="C473" s="50" t="s">
        <v>954</v>
      </c>
      <c r="D473" s="51">
        <f>SUM(D474:D476)</f>
        <v>0</v>
      </c>
      <c r="E473" s="51">
        <f>SUM(E474:E476)</f>
        <v>0</v>
      </c>
      <c r="F473" s="52" t="str">
        <f t="shared" si="10"/>
        <v>-</v>
      </c>
    </row>
    <row r="474" spans="1:6" ht="12.75" customHeight="1" x14ac:dyDescent="0.2">
      <c r="A474" s="53">
        <v>8312</v>
      </c>
      <c r="B474" s="85" t="s">
        <v>955</v>
      </c>
      <c r="C474" s="50" t="s">
        <v>956</v>
      </c>
      <c r="D474" s="242">
        <v>0</v>
      </c>
      <c r="E474" s="242"/>
      <c r="F474" s="52" t="str">
        <f t="shared" si="10"/>
        <v>-</v>
      </c>
    </row>
    <row r="475" spans="1:6" ht="12.75" customHeight="1" x14ac:dyDescent="0.2">
      <c r="A475" s="53">
        <v>8313</v>
      </c>
      <c r="B475" s="85" t="s">
        <v>957</v>
      </c>
      <c r="C475" s="50" t="s">
        <v>958</v>
      </c>
      <c r="D475" s="242">
        <v>0</v>
      </c>
      <c r="E475" s="242"/>
      <c r="F475" s="52" t="str">
        <f t="shared" si="10"/>
        <v>-</v>
      </c>
    </row>
    <row r="476" spans="1:6" ht="12.75" customHeight="1" x14ac:dyDescent="0.2">
      <c r="A476" s="53">
        <v>8314</v>
      </c>
      <c r="B476" s="85" t="s">
        <v>959</v>
      </c>
      <c r="C476" s="50" t="s">
        <v>960</v>
      </c>
      <c r="D476" s="242">
        <v>0</v>
      </c>
      <c r="E476" s="242"/>
      <c r="F476" s="52" t="str">
        <f t="shared" si="10"/>
        <v>-</v>
      </c>
    </row>
    <row r="477" spans="1:6" ht="24" x14ac:dyDescent="0.2">
      <c r="A477" s="53">
        <v>832</v>
      </c>
      <c r="B477" s="232" t="s">
        <v>961</v>
      </c>
      <c r="C477" s="50" t="s">
        <v>962</v>
      </c>
      <c r="D477" s="242">
        <v>0</v>
      </c>
      <c r="E477" s="242"/>
      <c r="F477" s="52" t="str">
        <f t="shared" si="10"/>
        <v>-</v>
      </c>
    </row>
    <row r="478" spans="1:6" ht="24" x14ac:dyDescent="0.2">
      <c r="A478" s="53">
        <v>833</v>
      </c>
      <c r="B478" s="85" t="s">
        <v>963</v>
      </c>
      <c r="C478" s="50" t="s">
        <v>964</v>
      </c>
      <c r="D478" s="51">
        <f>SUM(D479:D480)</f>
        <v>0</v>
      </c>
      <c r="E478" s="51">
        <f>SUM(E479:E480)</f>
        <v>0</v>
      </c>
      <c r="F478" s="52" t="str">
        <f t="shared" si="10"/>
        <v>-</v>
      </c>
    </row>
    <row r="479" spans="1:6" ht="24" x14ac:dyDescent="0.2">
      <c r="A479" s="53">
        <v>8331</v>
      </c>
      <c r="B479" s="232" t="s">
        <v>965</v>
      </c>
      <c r="C479" s="50" t="s">
        <v>966</v>
      </c>
      <c r="D479" s="242">
        <v>0</v>
      </c>
      <c r="E479" s="242"/>
      <c r="F479" s="52" t="str">
        <f t="shared" si="10"/>
        <v>-</v>
      </c>
    </row>
    <row r="480" spans="1:6" ht="12.75" customHeight="1" x14ac:dyDescent="0.2">
      <c r="A480" s="53">
        <v>8332</v>
      </c>
      <c r="B480" s="85" t="s">
        <v>967</v>
      </c>
      <c r="C480" s="50" t="s">
        <v>968</v>
      </c>
      <c r="D480" s="242">
        <v>0</v>
      </c>
      <c r="E480" s="242"/>
      <c r="F480" s="52" t="str">
        <f t="shared" si="10"/>
        <v>-</v>
      </c>
    </row>
    <row r="481" spans="1:6" ht="24" x14ac:dyDescent="0.2">
      <c r="A481" s="53">
        <v>834</v>
      </c>
      <c r="B481" s="85" t="s">
        <v>969</v>
      </c>
      <c r="C481" s="50" t="s">
        <v>970</v>
      </c>
      <c r="D481" s="51">
        <f>SUM(D482:D483)</f>
        <v>0</v>
      </c>
      <c r="E481" s="51">
        <f>SUM(E482:E483)</f>
        <v>0</v>
      </c>
      <c r="F481" s="52" t="str">
        <f t="shared" si="10"/>
        <v>-</v>
      </c>
    </row>
    <row r="482" spans="1:6" ht="12.75" customHeight="1" x14ac:dyDescent="0.2">
      <c r="A482" s="53">
        <v>8341</v>
      </c>
      <c r="B482" s="85" t="s">
        <v>971</v>
      </c>
      <c r="C482" s="50" t="s">
        <v>972</v>
      </c>
      <c r="D482" s="242">
        <v>0</v>
      </c>
      <c r="E482" s="242"/>
      <c r="F482" s="52" t="str">
        <f t="shared" si="10"/>
        <v>-</v>
      </c>
    </row>
    <row r="483" spans="1:6" ht="12.75" customHeight="1" x14ac:dyDescent="0.2">
      <c r="A483" s="53">
        <v>8342</v>
      </c>
      <c r="B483" s="85" t="s">
        <v>973</v>
      </c>
      <c r="C483" s="50" t="s">
        <v>974</v>
      </c>
      <c r="D483" s="242">
        <v>0</v>
      </c>
      <c r="E483" s="242"/>
      <c r="F483" s="52" t="str">
        <f t="shared" si="10"/>
        <v>-</v>
      </c>
    </row>
    <row r="484" spans="1:6" ht="12.75" customHeight="1" x14ac:dyDescent="0.2">
      <c r="A484" s="53">
        <v>84</v>
      </c>
      <c r="B484" s="85" t="s">
        <v>975</v>
      </c>
      <c r="C484" s="50" t="s">
        <v>976</v>
      </c>
      <c r="D484" s="51">
        <f>D485+D490+D494+D495+D502+D507</f>
        <v>0</v>
      </c>
      <c r="E484" s="51">
        <f>E485+E490+E494+E495+E502+E507</f>
        <v>0</v>
      </c>
      <c r="F484" s="52" t="str">
        <f t="shared" si="10"/>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c r="F486" s="52" t="str">
        <f t="shared" si="10"/>
        <v>-</v>
      </c>
    </row>
    <row r="487" spans="1:6" ht="12.75" customHeight="1" x14ac:dyDescent="0.2">
      <c r="A487" s="53">
        <v>8414</v>
      </c>
      <c r="B487" s="85" t="s">
        <v>981</v>
      </c>
      <c r="C487" s="50" t="s">
        <v>982</v>
      </c>
      <c r="D487" s="242">
        <v>0</v>
      </c>
      <c r="E487" s="242"/>
      <c r="F487" s="52" t="str">
        <f t="shared" si="10"/>
        <v>-</v>
      </c>
    </row>
    <row r="488" spans="1:6" ht="12.75" customHeight="1" x14ac:dyDescent="0.2">
      <c r="A488" s="53">
        <v>8415</v>
      </c>
      <c r="B488" s="85" t="s">
        <v>983</v>
      </c>
      <c r="C488" s="50" t="s">
        <v>984</v>
      </c>
      <c r="D488" s="242">
        <v>0</v>
      </c>
      <c r="E488" s="242"/>
      <c r="F488" s="52" t="str">
        <f t="shared" si="10"/>
        <v>-</v>
      </c>
    </row>
    <row r="489" spans="1:6" ht="12.75" customHeight="1" x14ac:dyDescent="0.2">
      <c r="A489" s="53">
        <v>8416</v>
      </c>
      <c r="B489" s="85" t="s">
        <v>985</v>
      </c>
      <c r="C489" s="50" t="s">
        <v>986</v>
      </c>
      <c r="D489" s="242">
        <v>0</v>
      </c>
      <c r="E489" s="242"/>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c r="F491" s="52" t="str">
        <f t="shared" si="10"/>
        <v>-</v>
      </c>
    </row>
    <row r="492" spans="1:6" ht="12.75" customHeight="1" x14ac:dyDescent="0.2">
      <c r="A492" s="53">
        <v>8423</v>
      </c>
      <c r="B492" s="85" t="s">
        <v>991</v>
      </c>
      <c r="C492" s="50" t="s">
        <v>992</v>
      </c>
      <c r="D492" s="242">
        <v>0</v>
      </c>
      <c r="E492" s="242"/>
      <c r="F492" s="52" t="str">
        <f t="shared" si="10"/>
        <v>-</v>
      </c>
    </row>
    <row r="493" spans="1:6" ht="12.75" customHeight="1" x14ac:dyDescent="0.2">
      <c r="A493" s="53">
        <v>8424</v>
      </c>
      <c r="B493" s="85" t="s">
        <v>993</v>
      </c>
      <c r="C493" s="50" t="s">
        <v>994</v>
      </c>
      <c r="D493" s="242">
        <v>0</v>
      </c>
      <c r="E493" s="242"/>
      <c r="F493" s="52" t="str">
        <f t="shared" si="10"/>
        <v>-</v>
      </c>
    </row>
    <row r="494" spans="1:6" ht="12.75" customHeight="1" x14ac:dyDescent="0.2">
      <c r="A494" s="53">
        <v>843</v>
      </c>
      <c r="B494" s="85" t="s">
        <v>995</v>
      </c>
      <c r="C494" s="50" t="s">
        <v>996</v>
      </c>
      <c r="D494" s="242">
        <v>0</v>
      </c>
      <c r="E494" s="242"/>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c r="F496" s="52" t="str">
        <f t="shared" si="10"/>
        <v>-</v>
      </c>
    </row>
    <row r="497" spans="1:6" ht="12.75" customHeight="1" x14ac:dyDescent="0.2">
      <c r="A497" s="53">
        <v>8444</v>
      </c>
      <c r="B497" s="85" t="s">
        <v>1001</v>
      </c>
      <c r="C497" s="50" t="s">
        <v>1002</v>
      </c>
      <c r="D497" s="242">
        <v>0</v>
      </c>
      <c r="E497" s="242"/>
      <c r="F497" s="52" t="str">
        <f t="shared" si="10"/>
        <v>-</v>
      </c>
    </row>
    <row r="498" spans="1:6" ht="24" x14ac:dyDescent="0.2">
      <c r="A498" s="53">
        <v>8445</v>
      </c>
      <c r="B498" s="85" t="s">
        <v>1003</v>
      </c>
      <c r="C498" s="50" t="s">
        <v>1004</v>
      </c>
      <c r="D498" s="242">
        <v>0</v>
      </c>
      <c r="E498" s="242"/>
      <c r="F498" s="52" t="str">
        <f t="shared" si="10"/>
        <v>-</v>
      </c>
    </row>
    <row r="499" spans="1:6" ht="12.75" customHeight="1" x14ac:dyDescent="0.2">
      <c r="A499" s="53">
        <v>8446</v>
      </c>
      <c r="B499" s="85" t="s">
        <v>1005</v>
      </c>
      <c r="C499" s="50" t="s">
        <v>1006</v>
      </c>
      <c r="D499" s="242">
        <v>0</v>
      </c>
      <c r="E499" s="242"/>
      <c r="F499" s="52" t="str">
        <f t="shared" si="10"/>
        <v>-</v>
      </c>
    </row>
    <row r="500" spans="1:6" ht="12.75" customHeight="1" x14ac:dyDescent="0.2">
      <c r="A500" s="53">
        <v>8447</v>
      </c>
      <c r="B500" s="85" t="s">
        <v>1007</v>
      </c>
      <c r="C500" s="50" t="s">
        <v>1008</v>
      </c>
      <c r="D500" s="242">
        <v>0</v>
      </c>
      <c r="E500" s="242"/>
      <c r="F500" s="52" t="str">
        <f t="shared" si="10"/>
        <v>-</v>
      </c>
    </row>
    <row r="501" spans="1:6" ht="12.75" customHeight="1" x14ac:dyDescent="0.2">
      <c r="A501" s="53">
        <v>8448</v>
      </c>
      <c r="B501" s="85" t="s">
        <v>1009</v>
      </c>
      <c r="C501" s="50" t="s">
        <v>1010</v>
      </c>
      <c r="D501" s="242">
        <v>0</v>
      </c>
      <c r="E501" s="242"/>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c r="F503" s="52" t="str">
        <f t="shared" si="10"/>
        <v>-</v>
      </c>
    </row>
    <row r="504" spans="1:6" ht="12.75" customHeight="1" x14ac:dyDescent="0.2">
      <c r="A504" s="53">
        <v>8454</v>
      </c>
      <c r="B504" s="85" t="s">
        <v>1015</v>
      </c>
      <c r="C504" s="50" t="s">
        <v>1016</v>
      </c>
      <c r="D504" s="242">
        <v>0</v>
      </c>
      <c r="E504" s="242"/>
      <c r="F504" s="52" t="str">
        <f t="shared" si="10"/>
        <v>-</v>
      </c>
    </row>
    <row r="505" spans="1:6" ht="12.75" customHeight="1" x14ac:dyDescent="0.2">
      <c r="A505" s="53">
        <v>8455</v>
      </c>
      <c r="B505" s="85" t="s">
        <v>1017</v>
      </c>
      <c r="C505" s="50" t="s">
        <v>1018</v>
      </c>
      <c r="D505" s="242">
        <v>0</v>
      </c>
      <c r="E505" s="242"/>
      <c r="F505" s="52" t="str">
        <f t="shared" si="10"/>
        <v>-</v>
      </c>
    </row>
    <row r="506" spans="1:6" ht="12.75" customHeight="1" x14ac:dyDescent="0.2">
      <c r="A506" s="53">
        <v>8456</v>
      </c>
      <c r="B506" s="85" t="s">
        <v>1019</v>
      </c>
      <c r="C506" s="50" t="s">
        <v>1020</v>
      </c>
      <c r="D506" s="242">
        <v>0</v>
      </c>
      <c r="E506" s="242"/>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c r="F508" s="52" t="str">
        <f t="shared" si="10"/>
        <v>-</v>
      </c>
    </row>
    <row r="509" spans="1:6" ht="12.75" customHeight="1" x14ac:dyDescent="0.2">
      <c r="A509" s="53">
        <v>8472</v>
      </c>
      <c r="B509" s="85" t="s">
        <v>1025</v>
      </c>
      <c r="C509" s="50" t="s">
        <v>1026</v>
      </c>
      <c r="D509" s="242">
        <v>0</v>
      </c>
      <c r="E509" s="242"/>
      <c r="F509" s="52" t="str">
        <f t="shared" si="10"/>
        <v>-</v>
      </c>
    </row>
    <row r="510" spans="1:6" ht="12.75" customHeight="1" x14ac:dyDescent="0.2">
      <c r="A510" s="53">
        <v>8473</v>
      </c>
      <c r="B510" s="85" t="s">
        <v>1027</v>
      </c>
      <c r="C510" s="50" t="s">
        <v>1028</v>
      </c>
      <c r="D510" s="242">
        <v>0</v>
      </c>
      <c r="E510" s="242"/>
      <c r="F510" s="52" t="str">
        <f t="shared" si="10"/>
        <v>-</v>
      </c>
    </row>
    <row r="511" spans="1:6" ht="12.75" customHeight="1" x14ac:dyDescent="0.2">
      <c r="A511" s="53">
        <v>8474</v>
      </c>
      <c r="B511" s="85" t="s">
        <v>1029</v>
      </c>
      <c r="C511" s="50" t="s">
        <v>1030</v>
      </c>
      <c r="D511" s="242">
        <v>0</v>
      </c>
      <c r="E511" s="242"/>
      <c r="F511" s="52" t="str">
        <f t="shared" si="10"/>
        <v>-</v>
      </c>
    </row>
    <row r="512" spans="1:6" ht="12.75" customHeight="1" x14ac:dyDescent="0.2">
      <c r="A512" s="53">
        <v>8475</v>
      </c>
      <c r="B512" s="85" t="s">
        <v>1031</v>
      </c>
      <c r="C512" s="50" t="s">
        <v>1032</v>
      </c>
      <c r="D512" s="242">
        <v>0</v>
      </c>
      <c r="E512" s="242"/>
      <c r="F512" s="52" t="str">
        <f t="shared" si="10"/>
        <v>-</v>
      </c>
    </row>
    <row r="513" spans="1:6" ht="12.75" customHeight="1" x14ac:dyDescent="0.2">
      <c r="A513" s="53">
        <v>8476</v>
      </c>
      <c r="B513" s="85" t="s">
        <v>1033</v>
      </c>
      <c r="C513" s="50" t="s">
        <v>1034</v>
      </c>
      <c r="D513" s="242">
        <v>0</v>
      </c>
      <c r="E513" s="242"/>
      <c r="F513" s="52" t="str">
        <f t="shared" si="10"/>
        <v>-</v>
      </c>
    </row>
    <row r="514" spans="1:6" ht="24" x14ac:dyDescent="0.2">
      <c r="A514" s="53" t="s">
        <v>1035</v>
      </c>
      <c r="B514" s="85" t="s">
        <v>1036</v>
      </c>
      <c r="C514" s="50" t="s">
        <v>1035</v>
      </c>
      <c r="D514" s="242">
        <v>0</v>
      </c>
      <c r="E514" s="242"/>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c r="F517" s="52" t="str">
        <f t="shared" si="10"/>
        <v>-</v>
      </c>
    </row>
    <row r="518" spans="1:6" ht="12.75" customHeight="1" x14ac:dyDescent="0.2">
      <c r="A518" s="53">
        <v>8512</v>
      </c>
      <c r="B518" s="85" t="s">
        <v>1043</v>
      </c>
      <c r="C518" s="50" t="s">
        <v>1044</v>
      </c>
      <c r="D518" s="242">
        <v>0</v>
      </c>
      <c r="E518" s="242"/>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c r="F520" s="52" t="str">
        <f t="shared" si="10"/>
        <v>-</v>
      </c>
    </row>
    <row r="521" spans="1:6" ht="12.75" customHeight="1" x14ac:dyDescent="0.2">
      <c r="A521" s="53">
        <v>8522</v>
      </c>
      <c r="B521" s="85" t="s">
        <v>1049</v>
      </c>
      <c r="C521" s="50" t="s">
        <v>1050</v>
      </c>
      <c r="D521" s="242">
        <v>0</v>
      </c>
      <c r="E521" s="242"/>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c r="F523" s="52" t="str">
        <f t="shared" si="10"/>
        <v>-</v>
      </c>
    </row>
    <row r="524" spans="1:6" ht="12.75" customHeight="1" x14ac:dyDescent="0.2">
      <c r="A524" s="53">
        <v>8532</v>
      </c>
      <c r="B524" s="85" t="s">
        <v>1055</v>
      </c>
      <c r="C524" s="50" t="s">
        <v>1056</v>
      </c>
      <c r="D524" s="242">
        <v>0</v>
      </c>
      <c r="E524" s="242"/>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c r="F526" s="52" t="str">
        <f t="shared" si="10"/>
        <v>-</v>
      </c>
    </row>
    <row r="527" spans="1:6" ht="12.75" customHeight="1" x14ac:dyDescent="0.2">
      <c r="A527" s="53">
        <v>8542</v>
      </c>
      <c r="B527" s="85" t="s">
        <v>1061</v>
      </c>
      <c r="C527" s="50" t="s">
        <v>1062</v>
      </c>
      <c r="D527" s="242">
        <v>0</v>
      </c>
      <c r="E527" s="242"/>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c r="F531" s="52" t="str">
        <f t="shared" si="10"/>
        <v>-</v>
      </c>
    </row>
    <row r="532" spans="1:6" ht="12.75" customHeight="1" x14ac:dyDescent="0.2">
      <c r="A532" s="53">
        <v>5114</v>
      </c>
      <c r="B532" s="85" t="s">
        <v>1071</v>
      </c>
      <c r="C532" s="50" t="s">
        <v>1072</v>
      </c>
      <c r="D532" s="242">
        <v>0</v>
      </c>
      <c r="E532" s="242"/>
      <c r="F532" s="52" t="str">
        <f t="shared" si="10"/>
        <v>-</v>
      </c>
    </row>
    <row r="533" spans="1:6" ht="12.75" customHeight="1" x14ac:dyDescent="0.2">
      <c r="A533" s="53">
        <v>5115</v>
      </c>
      <c r="B533" s="85" t="s">
        <v>1073</v>
      </c>
      <c r="C533" s="50" t="s">
        <v>1074</v>
      </c>
      <c r="D533" s="242">
        <v>0</v>
      </c>
      <c r="E533" s="242"/>
      <c r="F533" s="52" t="str">
        <f t="shared" si="10"/>
        <v>-</v>
      </c>
    </row>
    <row r="534" spans="1:6" ht="12.75" customHeight="1" x14ac:dyDescent="0.2">
      <c r="A534" s="53">
        <v>5116</v>
      </c>
      <c r="B534" s="85" t="s">
        <v>1075</v>
      </c>
      <c r="C534" s="50" t="s">
        <v>1076</v>
      </c>
      <c r="D534" s="242">
        <v>0</v>
      </c>
      <c r="E534" s="242"/>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c r="F536" s="52" t="str">
        <f t="shared" si="10"/>
        <v>-</v>
      </c>
    </row>
    <row r="537" spans="1:6" ht="24" x14ac:dyDescent="0.2">
      <c r="A537" s="53">
        <v>5122</v>
      </c>
      <c r="B537" s="85" t="s">
        <v>1081</v>
      </c>
      <c r="C537" s="50" t="s">
        <v>1082</v>
      </c>
      <c r="D537" s="242">
        <v>0</v>
      </c>
      <c r="E537" s="242"/>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c r="F539" s="52" t="str">
        <f t="shared" si="10"/>
        <v>-</v>
      </c>
    </row>
    <row r="540" spans="1:6" ht="12.75" customHeight="1" x14ac:dyDescent="0.2">
      <c r="A540" s="60">
        <v>5133</v>
      </c>
      <c r="B540" s="85" t="s">
        <v>1087</v>
      </c>
      <c r="C540" s="61" t="s">
        <v>1088</v>
      </c>
      <c r="D540" s="242">
        <v>0</v>
      </c>
      <c r="E540" s="242"/>
      <c r="F540" s="52" t="str">
        <f t="shared" si="10"/>
        <v>-</v>
      </c>
    </row>
    <row r="541" spans="1:6" ht="12.75" customHeight="1" x14ac:dyDescent="0.2">
      <c r="A541" s="60">
        <v>5134</v>
      </c>
      <c r="B541" s="85" t="s">
        <v>1089</v>
      </c>
      <c r="C541" s="61" t="s">
        <v>1090</v>
      </c>
      <c r="D541" s="242">
        <v>0</v>
      </c>
      <c r="E541" s="242"/>
      <c r="F541" s="52" t="str">
        <f t="shared" si="10"/>
        <v>-</v>
      </c>
    </row>
    <row r="542" spans="1:6" ht="12.75" customHeight="1" x14ac:dyDescent="0.2">
      <c r="A542" s="53">
        <v>514</v>
      </c>
      <c r="B542" s="232" t="s">
        <v>1091</v>
      </c>
      <c r="C542" s="50" t="s">
        <v>1092</v>
      </c>
      <c r="D542" s="242">
        <v>0</v>
      </c>
      <c r="E542" s="242"/>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c r="F544" s="52" t="str">
        <f t="shared" si="10"/>
        <v>-</v>
      </c>
    </row>
    <row r="545" spans="1:6" ht="12.75" customHeight="1" x14ac:dyDescent="0.2">
      <c r="A545" s="53">
        <v>5154</v>
      </c>
      <c r="B545" s="85" t="s">
        <v>1097</v>
      </c>
      <c r="C545" s="50" t="s">
        <v>1098</v>
      </c>
      <c r="D545" s="242">
        <v>0</v>
      </c>
      <c r="E545" s="242"/>
      <c r="F545" s="52" t="str">
        <f t="shared" si="10"/>
        <v>-</v>
      </c>
    </row>
    <row r="546" spans="1:6" ht="24" x14ac:dyDescent="0.2">
      <c r="A546" s="53">
        <v>5155</v>
      </c>
      <c r="B546" s="85" t="s">
        <v>1099</v>
      </c>
      <c r="C546" s="50" t="s">
        <v>1100</v>
      </c>
      <c r="D546" s="242">
        <v>0</v>
      </c>
      <c r="E546" s="242"/>
      <c r="F546" s="52" t="str">
        <f t="shared" si="10"/>
        <v>-</v>
      </c>
    </row>
    <row r="547" spans="1:6" ht="12.75" customHeight="1" x14ac:dyDescent="0.2">
      <c r="A547" s="53">
        <v>5156</v>
      </c>
      <c r="B547" s="85" t="s">
        <v>1101</v>
      </c>
      <c r="C547" s="50" t="s">
        <v>1102</v>
      </c>
      <c r="D547" s="242">
        <v>0</v>
      </c>
      <c r="E547" s="242"/>
      <c r="F547" s="52" t="str">
        <f t="shared" si="10"/>
        <v>-</v>
      </c>
    </row>
    <row r="548" spans="1:6" ht="12.75" customHeight="1" x14ac:dyDescent="0.2">
      <c r="A548" s="53">
        <v>5157</v>
      </c>
      <c r="B548" s="85" t="s">
        <v>1103</v>
      </c>
      <c r="C548" s="50" t="s">
        <v>1104</v>
      </c>
      <c r="D548" s="242">
        <v>0</v>
      </c>
      <c r="E548" s="242"/>
      <c r="F548" s="52" t="str">
        <f t="shared" si="10"/>
        <v>-</v>
      </c>
    </row>
    <row r="549" spans="1:6" ht="12.75" customHeight="1" x14ac:dyDescent="0.2">
      <c r="A549" s="53">
        <v>5158</v>
      </c>
      <c r="B549" s="85" t="s">
        <v>1105</v>
      </c>
      <c r="C549" s="50" t="s">
        <v>1106</v>
      </c>
      <c r="D549" s="242">
        <v>0</v>
      </c>
      <c r="E549" s="242"/>
      <c r="F549" s="52" t="str">
        <f t="shared" si="10"/>
        <v>-</v>
      </c>
    </row>
    <row r="550" spans="1:6" ht="24" x14ac:dyDescent="0.2">
      <c r="A550" s="53">
        <v>516</v>
      </c>
      <c r="B550" s="232" t="s">
        <v>1107</v>
      </c>
      <c r="C550" s="50" t="s">
        <v>1108</v>
      </c>
      <c r="D550" s="51">
        <f>SUM(D551:D554)</f>
        <v>0</v>
      </c>
      <c r="E550" s="51">
        <f>SUM(E551:E554)</f>
        <v>0</v>
      </c>
      <c r="F550" s="52" t="str">
        <f t="shared" si="10"/>
        <v>-</v>
      </c>
    </row>
    <row r="551" spans="1:6" ht="12.75" customHeight="1" x14ac:dyDescent="0.2">
      <c r="A551" s="53">
        <v>5163</v>
      </c>
      <c r="B551" s="85" t="s">
        <v>1109</v>
      </c>
      <c r="C551" s="50" t="s">
        <v>1110</v>
      </c>
      <c r="D551" s="242">
        <v>0</v>
      </c>
      <c r="E551" s="242"/>
      <c r="F551" s="52" t="str">
        <f t="shared" si="10"/>
        <v>-</v>
      </c>
    </row>
    <row r="552" spans="1:6" ht="12.75" customHeight="1" x14ac:dyDescent="0.2">
      <c r="A552" s="53">
        <v>5164</v>
      </c>
      <c r="B552" s="85" t="s">
        <v>1111</v>
      </c>
      <c r="C552" s="50" t="s">
        <v>1112</v>
      </c>
      <c r="D552" s="242">
        <v>0</v>
      </c>
      <c r="E552" s="242"/>
      <c r="F552" s="52" t="str">
        <f t="shared" si="10"/>
        <v>-</v>
      </c>
    </row>
    <row r="553" spans="1:6" ht="12.75" customHeight="1" x14ac:dyDescent="0.2">
      <c r="A553" s="53">
        <v>5165</v>
      </c>
      <c r="B553" s="85" t="s">
        <v>1113</v>
      </c>
      <c r="C553" s="50" t="s">
        <v>1114</v>
      </c>
      <c r="D553" s="242">
        <v>0</v>
      </c>
      <c r="E553" s="242"/>
      <c r="F553" s="52" t="str">
        <f t="shared" si="10"/>
        <v>-</v>
      </c>
    </row>
    <row r="554" spans="1:6" ht="12.75" customHeight="1" x14ac:dyDescent="0.2">
      <c r="A554" s="53">
        <v>5166</v>
      </c>
      <c r="B554" s="85" t="s">
        <v>1115</v>
      </c>
      <c r="C554" s="50" t="s">
        <v>1116</v>
      </c>
      <c r="D554" s="242">
        <v>0</v>
      </c>
      <c r="E554" s="242"/>
      <c r="F554" s="52" t="str">
        <f t="shared" si="10"/>
        <v>-</v>
      </c>
    </row>
    <row r="555" spans="1:6" ht="12.75" customHeight="1" x14ac:dyDescent="0.2">
      <c r="A555" s="53">
        <v>517</v>
      </c>
      <c r="B555" s="85" t="s">
        <v>1117</v>
      </c>
      <c r="C555" s="50" t="s">
        <v>1118</v>
      </c>
      <c r="D555" s="51">
        <f>SUM(D556:D562)</f>
        <v>0</v>
      </c>
      <c r="E555" s="51">
        <f>SUM(E556:E562)</f>
        <v>0</v>
      </c>
      <c r="F555" s="52" t="str">
        <f t="shared" si="10"/>
        <v>-</v>
      </c>
    </row>
    <row r="556" spans="1:6" ht="12.75" customHeight="1" x14ac:dyDescent="0.2">
      <c r="A556" s="53">
        <v>5171</v>
      </c>
      <c r="B556" s="85" t="s">
        <v>1119</v>
      </c>
      <c r="C556" s="50" t="s">
        <v>1120</v>
      </c>
      <c r="D556" s="242">
        <v>0</v>
      </c>
      <c r="E556" s="242"/>
      <c r="F556" s="52" t="str">
        <f t="shared" si="10"/>
        <v>-</v>
      </c>
    </row>
    <row r="557" spans="1:6" ht="12.75" customHeight="1" x14ac:dyDescent="0.2">
      <c r="A557" s="53">
        <v>5172</v>
      </c>
      <c r="B557" s="85" t="s">
        <v>1121</v>
      </c>
      <c r="C557" s="50" t="s">
        <v>1122</v>
      </c>
      <c r="D557" s="242">
        <v>0</v>
      </c>
      <c r="E557" s="242"/>
      <c r="F557" s="52" t="str">
        <f t="shared" si="10"/>
        <v>-</v>
      </c>
    </row>
    <row r="558" spans="1:6" ht="12.75" customHeight="1" x14ac:dyDescent="0.2">
      <c r="A558" s="53">
        <v>5173</v>
      </c>
      <c r="B558" s="85" t="s">
        <v>1123</v>
      </c>
      <c r="C558" s="50" t="s">
        <v>1124</v>
      </c>
      <c r="D558" s="242">
        <v>0</v>
      </c>
      <c r="E558" s="242"/>
      <c r="F558" s="52" t="str">
        <f t="shared" si="10"/>
        <v>-</v>
      </c>
    </row>
    <row r="559" spans="1:6" ht="12.75" customHeight="1" x14ac:dyDescent="0.2">
      <c r="A559" s="53">
        <v>5174</v>
      </c>
      <c r="B559" s="85" t="s">
        <v>1125</v>
      </c>
      <c r="C559" s="50" t="s">
        <v>1126</v>
      </c>
      <c r="D559" s="242">
        <v>0</v>
      </c>
      <c r="E559" s="242"/>
      <c r="F559" s="52" t="str">
        <f t="shared" si="10"/>
        <v>-</v>
      </c>
    </row>
    <row r="560" spans="1:6" ht="12.75" customHeight="1" x14ac:dyDescent="0.2">
      <c r="A560" s="53">
        <v>5175</v>
      </c>
      <c r="B560" s="85" t="s">
        <v>1127</v>
      </c>
      <c r="C560" s="50" t="s">
        <v>1128</v>
      </c>
      <c r="D560" s="242">
        <v>0</v>
      </c>
      <c r="E560" s="242"/>
      <c r="F560" s="52" t="str">
        <f t="shared" si="10"/>
        <v>-</v>
      </c>
    </row>
    <row r="561" spans="1:6" ht="12.75" customHeight="1" x14ac:dyDescent="0.2">
      <c r="A561" s="53">
        <v>5176</v>
      </c>
      <c r="B561" s="85" t="s">
        <v>1129</v>
      </c>
      <c r="C561" s="50" t="s">
        <v>1130</v>
      </c>
      <c r="D561" s="242">
        <v>0</v>
      </c>
      <c r="E561" s="242"/>
      <c r="F561" s="52" t="str">
        <f t="shared" si="10"/>
        <v>-</v>
      </c>
    </row>
    <row r="562" spans="1:6" ht="24" x14ac:dyDescent="0.2">
      <c r="A562" s="53">
        <v>5177</v>
      </c>
      <c r="B562" s="232" t="s">
        <v>1131</v>
      </c>
      <c r="C562" s="50" t="s">
        <v>1132</v>
      </c>
      <c r="D562" s="242">
        <v>0</v>
      </c>
      <c r="E562" s="242"/>
      <c r="F562" s="52" t="str">
        <f t="shared" si="10"/>
        <v>-</v>
      </c>
    </row>
    <row r="563" spans="1:6" ht="12.75" customHeight="1" x14ac:dyDescent="0.2">
      <c r="A563" s="53" t="s">
        <v>1133</v>
      </c>
      <c r="B563" s="85" t="s">
        <v>1134</v>
      </c>
      <c r="C563" s="50" t="s">
        <v>1133</v>
      </c>
      <c r="D563" s="51">
        <f>SUM(D564:D566)</f>
        <v>0</v>
      </c>
      <c r="E563" s="51">
        <f>SUM(E564:E566)</f>
        <v>0</v>
      </c>
      <c r="F563" s="52" t="str">
        <f t="shared" si="10"/>
        <v>-</v>
      </c>
    </row>
    <row r="564" spans="1:6" ht="12.75" customHeight="1" x14ac:dyDescent="0.2">
      <c r="A564" s="53" t="s">
        <v>1135</v>
      </c>
      <c r="B564" s="85" t="s">
        <v>1136</v>
      </c>
      <c r="C564" s="50" t="s">
        <v>1135</v>
      </c>
      <c r="D564" s="242">
        <v>0</v>
      </c>
      <c r="E564" s="242"/>
      <c r="F564" s="52" t="str">
        <f t="shared" si="10"/>
        <v>-</v>
      </c>
    </row>
    <row r="565" spans="1:6" ht="12.75" customHeight="1" x14ac:dyDescent="0.2">
      <c r="A565" s="53" t="s">
        <v>1137</v>
      </c>
      <c r="B565" s="85" t="s">
        <v>1138</v>
      </c>
      <c r="C565" s="50" t="s">
        <v>1137</v>
      </c>
      <c r="D565" s="242">
        <v>0</v>
      </c>
      <c r="E565" s="242"/>
      <c r="F565" s="52" t="str">
        <f t="shared" si="10"/>
        <v>-</v>
      </c>
    </row>
    <row r="566" spans="1:6" ht="12.75" customHeight="1" x14ac:dyDescent="0.2">
      <c r="A566" s="53" t="s">
        <v>1139</v>
      </c>
      <c r="B566" s="85" t="s">
        <v>1140</v>
      </c>
      <c r="C566" s="50" t="s">
        <v>1139</v>
      </c>
      <c r="D566" s="242">
        <v>0</v>
      </c>
      <c r="E566" s="242"/>
      <c r="F566" s="52" t="str">
        <f t="shared" si="10"/>
        <v>-</v>
      </c>
    </row>
    <row r="567" spans="1:6" ht="12.75" customHeight="1" x14ac:dyDescent="0.2">
      <c r="A567" s="53">
        <v>52</v>
      </c>
      <c r="B567" s="85" t="s">
        <v>1141</v>
      </c>
      <c r="C567" s="50" t="s">
        <v>1142</v>
      </c>
      <c r="D567" s="51">
        <f>D568+D571+D574+D577</f>
        <v>0</v>
      </c>
      <c r="E567" s="51">
        <f>E568+E571+E574+E577</f>
        <v>0</v>
      </c>
      <c r="F567" s="52" t="str">
        <f t="shared" si="10"/>
        <v>-</v>
      </c>
    </row>
    <row r="568" spans="1:6" ht="12.75" customHeight="1" x14ac:dyDescent="0.2">
      <c r="A568" s="53">
        <v>521</v>
      </c>
      <c r="B568" s="85" t="s">
        <v>1143</v>
      </c>
      <c r="C568" s="50" t="s">
        <v>1144</v>
      </c>
      <c r="D568" s="51">
        <f>SUM(D569:D570)</f>
        <v>0</v>
      </c>
      <c r="E568" s="51">
        <f>SUM(E569:E570)</f>
        <v>0</v>
      </c>
      <c r="F568" s="52" t="str">
        <f t="shared" si="10"/>
        <v>-</v>
      </c>
    </row>
    <row r="569" spans="1:6" ht="12.75" customHeight="1" x14ac:dyDescent="0.2">
      <c r="A569" s="53">
        <v>5211</v>
      </c>
      <c r="B569" s="85" t="s">
        <v>1145</v>
      </c>
      <c r="C569" s="50" t="s">
        <v>1146</v>
      </c>
      <c r="D569" s="242">
        <v>0</v>
      </c>
      <c r="E569" s="242"/>
      <c r="F569" s="52" t="str">
        <f t="shared" si="10"/>
        <v>-</v>
      </c>
    </row>
    <row r="570" spans="1:6" ht="12.75" customHeight="1" x14ac:dyDescent="0.2">
      <c r="A570" s="53">
        <v>5212</v>
      </c>
      <c r="B570" s="85" t="s">
        <v>1147</v>
      </c>
      <c r="C570" s="50" t="s">
        <v>1148</v>
      </c>
      <c r="D570" s="242">
        <v>0</v>
      </c>
      <c r="E570" s="242"/>
      <c r="F570" s="52" t="str">
        <f t="shared" si="10"/>
        <v>-</v>
      </c>
    </row>
    <row r="571" spans="1:6" ht="12.75" customHeight="1" x14ac:dyDescent="0.2">
      <c r="A571" s="53">
        <v>522</v>
      </c>
      <c r="B571" s="85" t="s">
        <v>1149</v>
      </c>
      <c r="C571" s="50" t="s">
        <v>1150</v>
      </c>
      <c r="D571" s="51">
        <f>SUM(D572:D573)</f>
        <v>0</v>
      </c>
      <c r="E571" s="51">
        <f>SUM(E572:E573)</f>
        <v>0</v>
      </c>
      <c r="F571" s="52" t="str">
        <f t="shared" si="10"/>
        <v>-</v>
      </c>
    </row>
    <row r="572" spans="1:6" ht="12.75" customHeight="1" x14ac:dyDescent="0.2">
      <c r="A572" s="53">
        <v>5221</v>
      </c>
      <c r="B572" s="85" t="s">
        <v>935</v>
      </c>
      <c r="C572" s="50" t="s">
        <v>1151</v>
      </c>
      <c r="D572" s="242">
        <v>0</v>
      </c>
      <c r="E572" s="242"/>
      <c r="F572" s="52" t="str">
        <f t="shared" si="10"/>
        <v>-</v>
      </c>
    </row>
    <row r="573" spans="1:6" ht="12.75" customHeight="1" x14ac:dyDescent="0.2">
      <c r="A573" s="53">
        <v>5222</v>
      </c>
      <c r="B573" s="85" t="s">
        <v>937</v>
      </c>
      <c r="C573" s="50" t="s">
        <v>1152</v>
      </c>
      <c r="D573" s="242">
        <v>0</v>
      </c>
      <c r="E573" s="242"/>
      <c r="F573" s="52" t="str">
        <f t="shared" si="10"/>
        <v>-</v>
      </c>
    </row>
    <row r="574" spans="1:6" ht="12.75" customHeight="1" x14ac:dyDescent="0.2">
      <c r="A574" s="53">
        <v>523</v>
      </c>
      <c r="B574" s="85" t="s">
        <v>1153</v>
      </c>
      <c r="C574" s="50" t="s">
        <v>1154</v>
      </c>
      <c r="D574" s="51">
        <f>SUM(D575:D576)</f>
        <v>0</v>
      </c>
      <c r="E574" s="51">
        <f>SUM(E575:E576)</f>
        <v>0</v>
      </c>
      <c r="F574" s="52" t="str">
        <f t="shared" si="10"/>
        <v>-</v>
      </c>
    </row>
    <row r="575" spans="1:6" ht="12.75" customHeight="1" x14ac:dyDescent="0.2">
      <c r="A575" s="53">
        <v>5231</v>
      </c>
      <c r="B575" s="85" t="s">
        <v>941</v>
      </c>
      <c r="C575" s="50" t="s">
        <v>1155</v>
      </c>
      <c r="D575" s="242">
        <v>0</v>
      </c>
      <c r="E575" s="242"/>
      <c r="F575" s="52" t="str">
        <f t="shared" si="10"/>
        <v>-</v>
      </c>
    </row>
    <row r="576" spans="1:6" ht="12.75" customHeight="1" x14ac:dyDescent="0.2">
      <c r="A576" s="53">
        <v>5232</v>
      </c>
      <c r="B576" s="85" t="s">
        <v>943</v>
      </c>
      <c r="C576" s="50" t="s">
        <v>1156</v>
      </c>
      <c r="D576" s="242">
        <v>0</v>
      </c>
      <c r="E576" s="242"/>
      <c r="F576" s="52" t="str">
        <f t="shared" si="10"/>
        <v>-</v>
      </c>
    </row>
    <row r="577" spans="1:6" ht="12.75" customHeight="1" x14ac:dyDescent="0.2">
      <c r="A577" s="53">
        <v>524</v>
      </c>
      <c r="B577" s="85" t="s">
        <v>1157</v>
      </c>
      <c r="C577" s="50" t="s">
        <v>1158</v>
      </c>
      <c r="D577" s="51">
        <f>SUM(D578:D579)</f>
        <v>0</v>
      </c>
      <c r="E577" s="51">
        <f>SUM(E578:E579)</f>
        <v>0</v>
      </c>
      <c r="F577" s="52" t="str">
        <f t="shared" si="10"/>
        <v>-</v>
      </c>
    </row>
    <row r="578" spans="1:6" ht="12.75" customHeight="1" x14ac:dyDescent="0.2">
      <c r="A578" s="60">
        <v>5241</v>
      </c>
      <c r="B578" s="85" t="s">
        <v>1159</v>
      </c>
      <c r="C578" s="61" t="s">
        <v>1160</v>
      </c>
      <c r="D578" s="242">
        <v>0</v>
      </c>
      <c r="E578" s="242"/>
      <c r="F578" s="52" t="str">
        <f t="shared" si="10"/>
        <v>-</v>
      </c>
    </row>
    <row r="579" spans="1:6" ht="12.75" customHeight="1" x14ac:dyDescent="0.2">
      <c r="A579" s="60">
        <v>5242</v>
      </c>
      <c r="B579" s="85" t="s">
        <v>1061</v>
      </c>
      <c r="C579" s="61" t="s">
        <v>1161</v>
      </c>
      <c r="D579" s="242">
        <v>0</v>
      </c>
      <c r="E579" s="242"/>
      <c r="F579" s="52" t="str">
        <f t="shared" si="10"/>
        <v>-</v>
      </c>
    </row>
    <row r="580" spans="1:6" ht="12.75" customHeight="1" x14ac:dyDescent="0.2">
      <c r="A580" s="53">
        <v>53</v>
      </c>
      <c r="B580" s="85" t="s">
        <v>1162</v>
      </c>
      <c r="C580" s="50" t="s">
        <v>1163</v>
      </c>
      <c r="D580" s="51">
        <f>D581+D585+D587+D590</f>
        <v>0</v>
      </c>
      <c r="E580" s="51">
        <f>E581+E585+E587+E590</f>
        <v>0</v>
      </c>
      <c r="F580" s="52" t="str">
        <f t="shared" si="10"/>
        <v>-</v>
      </c>
    </row>
    <row r="581" spans="1:6" ht="24" x14ac:dyDescent="0.2">
      <c r="A581" s="53">
        <v>531</v>
      </c>
      <c r="B581" s="232" t="s">
        <v>1164</v>
      </c>
      <c r="C581" s="50" t="s">
        <v>1165</v>
      </c>
      <c r="D581" s="51">
        <f>SUM(D582:D584)</f>
        <v>0</v>
      </c>
      <c r="E581" s="51">
        <f>SUM(E582:E584)</f>
        <v>0</v>
      </c>
      <c r="F581" s="52" t="str">
        <f t="shared" si="10"/>
        <v>-</v>
      </c>
    </row>
    <row r="582" spans="1:6" ht="12.75" customHeight="1" x14ac:dyDescent="0.2">
      <c r="A582" s="53">
        <v>5312</v>
      </c>
      <c r="B582" s="85" t="s">
        <v>955</v>
      </c>
      <c r="C582" s="50" t="s">
        <v>1166</v>
      </c>
      <c r="D582" s="242">
        <v>0</v>
      </c>
      <c r="E582" s="242"/>
      <c r="F582" s="52" t="str">
        <f t="shared" si="10"/>
        <v>-</v>
      </c>
    </row>
    <row r="583" spans="1:6" ht="12.75" customHeight="1" x14ac:dyDescent="0.2">
      <c r="A583" s="53">
        <v>5313</v>
      </c>
      <c r="B583" s="85" t="s">
        <v>957</v>
      </c>
      <c r="C583" s="50" t="s">
        <v>1167</v>
      </c>
      <c r="D583" s="242">
        <v>0</v>
      </c>
      <c r="E583" s="242"/>
      <c r="F583" s="52" t="str">
        <f t="shared" si="10"/>
        <v>-</v>
      </c>
    </row>
    <row r="584" spans="1:6" ht="12.75" customHeight="1" x14ac:dyDescent="0.2">
      <c r="A584" s="53">
        <v>5314</v>
      </c>
      <c r="B584" s="85" t="s">
        <v>959</v>
      </c>
      <c r="C584" s="50" t="s">
        <v>1168</v>
      </c>
      <c r="D584" s="242">
        <v>0</v>
      </c>
      <c r="E584" s="242"/>
      <c r="F584" s="52" t="str">
        <f t="shared" si="10"/>
        <v>-</v>
      </c>
    </row>
    <row r="585" spans="1:6" ht="12.75" customHeight="1" x14ac:dyDescent="0.2">
      <c r="A585" s="53">
        <v>532</v>
      </c>
      <c r="B585" s="85" t="s">
        <v>1169</v>
      </c>
      <c r="C585" s="50" t="s">
        <v>1170</v>
      </c>
      <c r="D585" s="51">
        <f>D586</f>
        <v>0</v>
      </c>
      <c r="E585" s="51">
        <f>E586</f>
        <v>0</v>
      </c>
      <c r="F585" s="52" t="str">
        <f t="shared" si="10"/>
        <v>-</v>
      </c>
    </row>
    <row r="586" spans="1:6" ht="12.75" customHeight="1" x14ac:dyDescent="0.2">
      <c r="A586" s="53">
        <v>5321</v>
      </c>
      <c r="B586" s="85" t="s">
        <v>1171</v>
      </c>
      <c r="C586" s="50" t="s">
        <v>1172</v>
      </c>
      <c r="D586" s="242">
        <v>0</v>
      </c>
      <c r="E586" s="242"/>
      <c r="F586" s="52" t="str">
        <f t="shared" si="10"/>
        <v>-</v>
      </c>
    </row>
    <row r="587" spans="1:6" ht="24" x14ac:dyDescent="0.2">
      <c r="A587" s="53">
        <v>533</v>
      </c>
      <c r="B587" s="85" t="s">
        <v>1173</v>
      </c>
      <c r="C587" s="50" t="s">
        <v>1174</v>
      </c>
      <c r="D587" s="51">
        <f>SUM(D588:D589)</f>
        <v>0</v>
      </c>
      <c r="E587" s="51">
        <f>SUM(E588:E589)</f>
        <v>0</v>
      </c>
      <c r="F587" s="52" t="str">
        <f t="shared" si="10"/>
        <v>-</v>
      </c>
    </row>
    <row r="588" spans="1:6" ht="24" x14ac:dyDescent="0.2">
      <c r="A588" s="53">
        <v>5331</v>
      </c>
      <c r="B588" s="232" t="s">
        <v>1175</v>
      </c>
      <c r="C588" s="50" t="s">
        <v>1176</v>
      </c>
      <c r="D588" s="242">
        <v>0</v>
      </c>
      <c r="E588" s="242"/>
      <c r="F588" s="52" t="str">
        <f t="shared" si="10"/>
        <v>-</v>
      </c>
    </row>
    <row r="589" spans="1:6" ht="12.75" customHeight="1" x14ac:dyDescent="0.2">
      <c r="A589" s="53">
        <v>5332</v>
      </c>
      <c r="B589" s="85" t="s">
        <v>1177</v>
      </c>
      <c r="C589" s="50" t="s">
        <v>1178</v>
      </c>
      <c r="D589" s="242">
        <v>0</v>
      </c>
      <c r="E589" s="242"/>
      <c r="F589" s="52" t="str">
        <f t="shared" si="10"/>
        <v>-</v>
      </c>
    </row>
    <row r="590" spans="1:6" ht="24" x14ac:dyDescent="0.2">
      <c r="A590" s="60">
        <v>534</v>
      </c>
      <c r="B590" s="85" t="s">
        <v>1179</v>
      </c>
      <c r="C590" s="61" t="s">
        <v>1180</v>
      </c>
      <c r="D590" s="51">
        <f>SUM(D591:D592)</f>
        <v>0</v>
      </c>
      <c r="E590" s="51">
        <f>SUM(E591:E592)</f>
        <v>0</v>
      </c>
      <c r="F590" s="52" t="str">
        <f t="shared" si="10"/>
        <v>-</v>
      </c>
    </row>
    <row r="591" spans="1:6" ht="12.75" customHeight="1" x14ac:dyDescent="0.2">
      <c r="A591" s="53">
        <v>5341</v>
      </c>
      <c r="B591" s="85" t="s">
        <v>1181</v>
      </c>
      <c r="C591" s="50" t="s">
        <v>1182</v>
      </c>
      <c r="D591" s="242">
        <v>0</v>
      </c>
      <c r="E591" s="242"/>
      <c r="F591" s="52" t="str">
        <f t="shared" si="10"/>
        <v>-</v>
      </c>
    </row>
    <row r="592" spans="1:6" ht="12.75" customHeight="1" x14ac:dyDescent="0.2">
      <c r="A592" s="53">
        <v>5342</v>
      </c>
      <c r="B592" s="85" t="s">
        <v>973</v>
      </c>
      <c r="C592" s="50" t="s">
        <v>1183</v>
      </c>
      <c r="D592" s="242">
        <v>0</v>
      </c>
      <c r="E592" s="242"/>
      <c r="F592" s="52" t="str">
        <f t="shared" si="10"/>
        <v>-</v>
      </c>
    </row>
    <row r="593" spans="1:6" ht="24" x14ac:dyDescent="0.2">
      <c r="A593" s="53">
        <v>54</v>
      </c>
      <c r="B593" s="232" t="s">
        <v>1184</v>
      </c>
      <c r="C593" s="50" t="s">
        <v>1185</v>
      </c>
      <c r="D593" s="51">
        <f>D594+D599+D603+D605+D612+D617</f>
        <v>0</v>
      </c>
      <c r="E593" s="51">
        <f>E594+E599+E603+E605+E612+E617</f>
        <v>0</v>
      </c>
      <c r="F593" s="52" t="str">
        <f t="shared" si="10"/>
        <v>-</v>
      </c>
    </row>
    <row r="594" spans="1:6" ht="24" x14ac:dyDescent="0.2">
      <c r="A594" s="53">
        <v>541</v>
      </c>
      <c r="B594" s="85" t="s">
        <v>1186</v>
      </c>
      <c r="C594" s="50" t="s">
        <v>1187</v>
      </c>
      <c r="D594" s="51">
        <f>SUM(D595:D598)</f>
        <v>0</v>
      </c>
      <c r="E594" s="51">
        <f>SUM(E595:E598)</f>
        <v>0</v>
      </c>
      <c r="F594" s="52" t="str">
        <f t="shared" si="10"/>
        <v>-</v>
      </c>
    </row>
    <row r="595" spans="1:6" ht="12.75" customHeight="1" x14ac:dyDescent="0.2">
      <c r="A595" s="53">
        <v>5413</v>
      </c>
      <c r="B595" s="85" t="s">
        <v>1188</v>
      </c>
      <c r="C595" s="50" t="s">
        <v>1189</v>
      </c>
      <c r="D595" s="242">
        <v>0</v>
      </c>
      <c r="E595" s="242"/>
      <c r="F595" s="52" t="str">
        <f t="shared" si="10"/>
        <v>-</v>
      </c>
    </row>
    <row r="596" spans="1:6" ht="12.75" customHeight="1" x14ac:dyDescent="0.2">
      <c r="A596" s="53">
        <v>5414</v>
      </c>
      <c r="B596" s="85" t="s">
        <v>1190</v>
      </c>
      <c r="C596" s="50" t="s">
        <v>1191</v>
      </c>
      <c r="D596" s="242">
        <v>0</v>
      </c>
      <c r="E596" s="242"/>
      <c r="F596" s="52" t="str">
        <f t="shared" si="10"/>
        <v>-</v>
      </c>
    </row>
    <row r="597" spans="1:6" ht="12.75" customHeight="1" x14ac:dyDescent="0.2">
      <c r="A597" s="53">
        <v>5415</v>
      </c>
      <c r="B597" s="85" t="s">
        <v>1192</v>
      </c>
      <c r="C597" s="50" t="s">
        <v>1193</v>
      </c>
      <c r="D597" s="242">
        <v>0</v>
      </c>
      <c r="E597" s="242"/>
      <c r="F597" s="52" t="str">
        <f t="shared" si="10"/>
        <v>-</v>
      </c>
    </row>
    <row r="598" spans="1:6" ht="12.75" customHeight="1" x14ac:dyDescent="0.2">
      <c r="A598" s="53">
        <v>5416</v>
      </c>
      <c r="B598" s="85" t="s">
        <v>1194</v>
      </c>
      <c r="C598" s="50" t="s">
        <v>1195</v>
      </c>
      <c r="D598" s="242">
        <v>0</v>
      </c>
      <c r="E598" s="242"/>
      <c r="F598" s="52" t="str">
        <f t="shared" si="10"/>
        <v>-</v>
      </c>
    </row>
    <row r="599" spans="1:6" ht="24" x14ac:dyDescent="0.2">
      <c r="A599" s="53">
        <v>542</v>
      </c>
      <c r="B599" s="85" t="s">
        <v>1196</v>
      </c>
      <c r="C599" s="50" t="s">
        <v>1197</v>
      </c>
      <c r="D599" s="51">
        <f>SUM(D600:D602)</f>
        <v>0</v>
      </c>
      <c r="E599" s="51">
        <f>SUM(E600:E602)</f>
        <v>0</v>
      </c>
      <c r="F599" s="52" t="str">
        <f t="shared" si="10"/>
        <v>-</v>
      </c>
    </row>
    <row r="600" spans="1:6" ht="12.75" customHeight="1" x14ac:dyDescent="0.2">
      <c r="A600" s="53">
        <v>5422</v>
      </c>
      <c r="B600" s="85" t="s">
        <v>1198</v>
      </c>
      <c r="C600" s="50" t="s">
        <v>1199</v>
      </c>
      <c r="D600" s="242">
        <v>0</v>
      </c>
      <c r="E600" s="242"/>
      <c r="F600" s="52" t="str">
        <f t="shared" si="10"/>
        <v>-</v>
      </c>
    </row>
    <row r="601" spans="1:6" ht="24" x14ac:dyDescent="0.2">
      <c r="A601" s="53">
        <v>5423</v>
      </c>
      <c r="B601" s="85" t="s">
        <v>1200</v>
      </c>
      <c r="C601" s="50" t="s">
        <v>1201</v>
      </c>
      <c r="D601" s="242">
        <v>0</v>
      </c>
      <c r="E601" s="242"/>
      <c r="F601" s="52" t="str">
        <f t="shared" si="10"/>
        <v>-</v>
      </c>
    </row>
    <row r="602" spans="1:6" ht="24" x14ac:dyDescent="0.2">
      <c r="A602" s="53">
        <v>5424</v>
      </c>
      <c r="B602" s="85" t="s">
        <v>1202</v>
      </c>
      <c r="C602" s="50" t="s">
        <v>1203</v>
      </c>
      <c r="D602" s="242">
        <v>0</v>
      </c>
      <c r="E602" s="242"/>
      <c r="F602" s="52" t="str">
        <f t="shared" si="10"/>
        <v>-</v>
      </c>
    </row>
    <row r="603" spans="1:6" ht="24" x14ac:dyDescent="0.2">
      <c r="A603" s="53">
        <v>543</v>
      </c>
      <c r="B603" s="85" t="s">
        <v>1204</v>
      </c>
      <c r="C603" s="50" t="s">
        <v>1205</v>
      </c>
      <c r="D603" s="51">
        <f>D604</f>
        <v>0</v>
      </c>
      <c r="E603" s="51">
        <f>E604</f>
        <v>0</v>
      </c>
      <c r="F603" s="52" t="str">
        <f t="shared" si="10"/>
        <v>-</v>
      </c>
    </row>
    <row r="604" spans="1:6" ht="12.75" customHeight="1" x14ac:dyDescent="0.2">
      <c r="A604" s="53">
        <v>5431</v>
      </c>
      <c r="B604" s="85" t="s">
        <v>1206</v>
      </c>
      <c r="C604" s="50" t="s">
        <v>1207</v>
      </c>
      <c r="D604" s="242">
        <v>0</v>
      </c>
      <c r="E604" s="242"/>
      <c r="F604" s="52" t="str">
        <f t="shared" si="10"/>
        <v>-</v>
      </c>
    </row>
    <row r="605" spans="1:6" ht="24" x14ac:dyDescent="0.2">
      <c r="A605" s="53">
        <v>544</v>
      </c>
      <c r="B605" s="85" t="s">
        <v>1208</v>
      </c>
      <c r="C605" s="50" t="s">
        <v>1209</v>
      </c>
      <c r="D605" s="51">
        <f>SUM(D606:D611)</f>
        <v>0</v>
      </c>
      <c r="E605" s="51">
        <f>SUM(E606:E611)</f>
        <v>0</v>
      </c>
      <c r="F605" s="52" t="str">
        <f t="shared" si="10"/>
        <v>-</v>
      </c>
    </row>
    <row r="606" spans="1:6" ht="24" x14ac:dyDescent="0.2">
      <c r="A606" s="53">
        <v>5443</v>
      </c>
      <c r="B606" s="85" t="s">
        <v>1210</v>
      </c>
      <c r="C606" s="50" t="s">
        <v>1211</v>
      </c>
      <c r="D606" s="242">
        <v>0</v>
      </c>
      <c r="E606" s="242"/>
      <c r="F606" s="52" t="str">
        <f t="shared" si="10"/>
        <v>-</v>
      </c>
    </row>
    <row r="607" spans="1:6" ht="24" x14ac:dyDescent="0.2">
      <c r="A607" s="53">
        <v>5444</v>
      </c>
      <c r="B607" s="232" t="s">
        <v>1212</v>
      </c>
      <c r="C607" s="50" t="s">
        <v>1213</v>
      </c>
      <c r="D607" s="242">
        <v>0</v>
      </c>
      <c r="E607" s="242"/>
      <c r="F607" s="52" t="str">
        <f t="shared" si="10"/>
        <v>-</v>
      </c>
    </row>
    <row r="608" spans="1:6" ht="24" x14ac:dyDescent="0.2">
      <c r="A608" s="60">
        <v>5445</v>
      </c>
      <c r="B608" s="85" t="s">
        <v>1214</v>
      </c>
      <c r="C608" s="61" t="s">
        <v>1215</v>
      </c>
      <c r="D608" s="242">
        <v>0</v>
      </c>
      <c r="E608" s="242"/>
      <c r="F608" s="52" t="str">
        <f t="shared" si="10"/>
        <v>-</v>
      </c>
    </row>
    <row r="609" spans="1:6" ht="12.75" customHeight="1" x14ac:dyDescent="0.2">
      <c r="A609" s="53">
        <v>5446</v>
      </c>
      <c r="B609" s="85" t="s">
        <v>1216</v>
      </c>
      <c r="C609" s="50" t="s">
        <v>1217</v>
      </c>
      <c r="D609" s="242">
        <v>0</v>
      </c>
      <c r="E609" s="242"/>
      <c r="F609" s="52" t="str">
        <f t="shared" si="10"/>
        <v>-</v>
      </c>
    </row>
    <row r="610" spans="1:6" ht="12.75" customHeight="1" x14ac:dyDescent="0.2">
      <c r="A610" s="53">
        <v>5447</v>
      </c>
      <c r="B610" s="85" t="s">
        <v>1218</v>
      </c>
      <c r="C610" s="50" t="s">
        <v>1219</v>
      </c>
      <c r="D610" s="242">
        <v>0</v>
      </c>
      <c r="E610" s="242"/>
      <c r="F610" s="52" t="str">
        <f t="shared" si="10"/>
        <v>-</v>
      </c>
    </row>
    <row r="611" spans="1:6" ht="24" x14ac:dyDescent="0.2">
      <c r="A611" s="53">
        <v>5448</v>
      </c>
      <c r="B611" s="85" t="s">
        <v>1220</v>
      </c>
      <c r="C611" s="50" t="s">
        <v>1221</v>
      </c>
      <c r="D611" s="242">
        <v>0</v>
      </c>
      <c r="E611" s="242"/>
      <c r="F611" s="52" t="str">
        <f t="shared" si="10"/>
        <v>-</v>
      </c>
    </row>
    <row r="612" spans="1:6" ht="24" x14ac:dyDescent="0.2">
      <c r="A612" s="53">
        <v>545</v>
      </c>
      <c r="B612" s="85" t="s">
        <v>1222</v>
      </c>
      <c r="C612" s="50" t="s">
        <v>1223</v>
      </c>
      <c r="D612" s="51">
        <f>SUM(D613:D616)</f>
        <v>0</v>
      </c>
      <c r="E612" s="51">
        <f>SUM(E613:E616)</f>
        <v>0</v>
      </c>
      <c r="F612" s="52" t="str">
        <f t="shared" si="10"/>
        <v>-</v>
      </c>
    </row>
    <row r="613" spans="1:6" ht="24" x14ac:dyDescent="0.2">
      <c r="A613" s="53">
        <v>5453</v>
      </c>
      <c r="B613" s="232" t="s">
        <v>1224</v>
      </c>
      <c r="C613" s="50" t="s">
        <v>1225</v>
      </c>
      <c r="D613" s="242">
        <v>0</v>
      </c>
      <c r="E613" s="242"/>
      <c r="F613" s="52" t="str">
        <f t="shared" si="10"/>
        <v>-</v>
      </c>
    </row>
    <row r="614" spans="1:6" ht="12.75" customHeight="1" x14ac:dyDescent="0.2">
      <c r="A614" s="53">
        <v>5454</v>
      </c>
      <c r="B614" s="85" t="s">
        <v>1226</v>
      </c>
      <c r="C614" s="50" t="s">
        <v>1227</v>
      </c>
      <c r="D614" s="242">
        <v>0</v>
      </c>
      <c r="E614" s="242"/>
      <c r="F614" s="52" t="str">
        <f t="shared" si="10"/>
        <v>-</v>
      </c>
    </row>
    <row r="615" spans="1:6" ht="12.75" customHeight="1" x14ac:dyDescent="0.2">
      <c r="A615" s="53">
        <v>5455</v>
      </c>
      <c r="B615" s="85" t="s">
        <v>1228</v>
      </c>
      <c r="C615" s="50" t="s">
        <v>1229</v>
      </c>
      <c r="D615" s="242">
        <v>0</v>
      </c>
      <c r="E615" s="242"/>
      <c r="F615" s="52" t="str">
        <f t="shared" si="10"/>
        <v>-</v>
      </c>
    </row>
    <row r="616" spans="1:6" ht="12.75" customHeight="1" x14ac:dyDescent="0.2">
      <c r="A616" s="53">
        <v>5456</v>
      </c>
      <c r="B616" s="85" t="s">
        <v>1230</v>
      </c>
      <c r="C616" s="50" t="s">
        <v>1231</v>
      </c>
      <c r="D616" s="242">
        <v>0</v>
      </c>
      <c r="E616" s="242"/>
      <c r="F616" s="52" t="str">
        <f t="shared" si="10"/>
        <v>-</v>
      </c>
    </row>
    <row r="617" spans="1:6" ht="24" x14ac:dyDescent="0.2">
      <c r="A617" s="53">
        <v>547</v>
      </c>
      <c r="B617" s="85" t="s">
        <v>1232</v>
      </c>
      <c r="C617" s="50" t="s">
        <v>1233</v>
      </c>
      <c r="D617" s="51">
        <f>SUM(D618:D624)</f>
        <v>0</v>
      </c>
      <c r="E617" s="51">
        <f>SUM(E618:E624)</f>
        <v>0</v>
      </c>
      <c r="F617" s="52" t="str">
        <f t="shared" si="10"/>
        <v>-</v>
      </c>
    </row>
    <row r="618" spans="1:6" ht="12.75" customHeight="1" x14ac:dyDescent="0.2">
      <c r="A618" s="53">
        <v>5471</v>
      </c>
      <c r="B618" s="85" t="s">
        <v>1234</v>
      </c>
      <c r="C618" s="50" t="s">
        <v>1235</v>
      </c>
      <c r="D618" s="242">
        <v>0</v>
      </c>
      <c r="E618" s="242"/>
      <c r="F618" s="52" t="str">
        <f t="shared" si="10"/>
        <v>-</v>
      </c>
    </row>
    <row r="619" spans="1:6" ht="12.75" customHeight="1" x14ac:dyDescent="0.2">
      <c r="A619" s="53">
        <v>5472</v>
      </c>
      <c r="B619" s="85" t="s">
        <v>1236</v>
      </c>
      <c r="C619" s="50" t="s">
        <v>1237</v>
      </c>
      <c r="D619" s="242">
        <v>0</v>
      </c>
      <c r="E619" s="242"/>
      <c r="F619" s="52" t="str">
        <f t="shared" si="10"/>
        <v>-</v>
      </c>
    </row>
    <row r="620" spans="1:6" ht="12.75" customHeight="1" x14ac:dyDescent="0.2">
      <c r="A620" s="53">
        <v>5473</v>
      </c>
      <c r="B620" s="85" t="s">
        <v>1238</v>
      </c>
      <c r="C620" s="50" t="s">
        <v>1239</v>
      </c>
      <c r="D620" s="242">
        <v>0</v>
      </c>
      <c r="E620" s="242"/>
      <c r="F620" s="52" t="str">
        <f t="shared" si="10"/>
        <v>-</v>
      </c>
    </row>
    <row r="621" spans="1:6" ht="12.75" customHeight="1" x14ac:dyDescent="0.2">
      <c r="A621" s="53">
        <v>5474</v>
      </c>
      <c r="B621" s="85" t="s">
        <v>1240</v>
      </c>
      <c r="C621" s="50" t="s">
        <v>1241</v>
      </c>
      <c r="D621" s="242">
        <v>0</v>
      </c>
      <c r="E621" s="242"/>
      <c r="F621" s="52" t="str">
        <f t="shared" si="10"/>
        <v>-</v>
      </c>
    </row>
    <row r="622" spans="1:6" ht="12.75" customHeight="1" x14ac:dyDescent="0.2">
      <c r="A622" s="53">
        <v>5475</v>
      </c>
      <c r="B622" s="85" t="s">
        <v>1242</v>
      </c>
      <c r="C622" s="50" t="s">
        <v>1243</v>
      </c>
      <c r="D622" s="242">
        <v>0</v>
      </c>
      <c r="E622" s="242"/>
      <c r="F622" s="52" t="str">
        <f t="shared" si="10"/>
        <v>-</v>
      </c>
    </row>
    <row r="623" spans="1:6" ht="24" x14ac:dyDescent="0.2">
      <c r="A623" s="53">
        <v>5476</v>
      </c>
      <c r="B623" s="85" t="s">
        <v>1244</v>
      </c>
      <c r="C623" s="50" t="s">
        <v>1245</v>
      </c>
      <c r="D623" s="242">
        <v>0</v>
      </c>
      <c r="E623" s="242"/>
      <c r="F623" s="52" t="str">
        <f t="shared" si="10"/>
        <v>-</v>
      </c>
    </row>
    <row r="624" spans="1:6" ht="24" x14ac:dyDescent="0.2">
      <c r="A624" s="53">
        <v>5477</v>
      </c>
      <c r="B624" s="85" t="s">
        <v>1246</v>
      </c>
      <c r="C624" s="50" t="s">
        <v>1247</v>
      </c>
      <c r="D624" s="242">
        <v>0</v>
      </c>
      <c r="E624" s="242"/>
      <c r="F624" s="52" t="str">
        <f t="shared" si="10"/>
        <v>-</v>
      </c>
    </row>
    <row r="625" spans="1:6" ht="12.75" customHeight="1" x14ac:dyDescent="0.2">
      <c r="A625" s="53">
        <v>55</v>
      </c>
      <c r="B625" s="85" t="s">
        <v>1248</v>
      </c>
      <c r="C625" s="50" t="s">
        <v>1249</v>
      </c>
      <c r="D625" s="51">
        <f>D626+D629+D632</f>
        <v>0</v>
      </c>
      <c r="E625" s="51">
        <f>E626+E629+E632</f>
        <v>0</v>
      </c>
      <c r="F625" s="52" t="str">
        <f t="shared" si="10"/>
        <v>-</v>
      </c>
    </row>
    <row r="626" spans="1:6" ht="12.75" customHeight="1" x14ac:dyDescent="0.2">
      <c r="A626" s="53">
        <v>551</v>
      </c>
      <c r="B626" s="85" t="s">
        <v>1250</v>
      </c>
      <c r="C626" s="50" t="s">
        <v>1251</v>
      </c>
      <c r="D626" s="51">
        <f>SUM(D627:D628)</f>
        <v>0</v>
      </c>
      <c r="E626" s="51">
        <f>SUM(E627:E628)</f>
        <v>0</v>
      </c>
      <c r="F626" s="52" t="str">
        <f t="shared" si="10"/>
        <v>-</v>
      </c>
    </row>
    <row r="627" spans="1:6" ht="12.75" customHeight="1" x14ac:dyDescent="0.2">
      <c r="A627" s="53">
        <v>5511</v>
      </c>
      <c r="B627" s="85" t="s">
        <v>1252</v>
      </c>
      <c r="C627" s="50" t="s">
        <v>1253</v>
      </c>
      <c r="D627" s="242">
        <v>0</v>
      </c>
      <c r="E627" s="242"/>
      <c r="F627" s="52" t="str">
        <f t="shared" si="10"/>
        <v>-</v>
      </c>
    </row>
    <row r="628" spans="1:6" ht="12.75" customHeight="1" x14ac:dyDescent="0.2">
      <c r="A628" s="53">
        <v>5512</v>
      </c>
      <c r="B628" s="85" t="s">
        <v>1254</v>
      </c>
      <c r="C628" s="50" t="s">
        <v>1255</v>
      </c>
      <c r="D628" s="242">
        <v>0</v>
      </c>
      <c r="E628" s="242"/>
      <c r="F628" s="52" t="str">
        <f t="shared" si="10"/>
        <v>-</v>
      </c>
    </row>
    <row r="629" spans="1:6" ht="12.75" customHeight="1" x14ac:dyDescent="0.2">
      <c r="A629" s="53">
        <v>552</v>
      </c>
      <c r="B629" s="85" t="s">
        <v>1256</v>
      </c>
      <c r="C629" s="50" t="s">
        <v>1257</v>
      </c>
      <c r="D629" s="51">
        <f>SUM(D630:D631)</f>
        <v>0</v>
      </c>
      <c r="E629" s="51">
        <f>SUM(E630:E631)</f>
        <v>0</v>
      </c>
      <c r="F629" s="52" t="str">
        <f t="shared" si="10"/>
        <v>-</v>
      </c>
    </row>
    <row r="630" spans="1:6" ht="12.75" customHeight="1" x14ac:dyDescent="0.2">
      <c r="A630" s="53">
        <v>5521</v>
      </c>
      <c r="B630" s="85" t="s">
        <v>1258</v>
      </c>
      <c r="C630" s="50" t="s">
        <v>1259</v>
      </c>
      <c r="D630" s="242">
        <v>0</v>
      </c>
      <c r="E630" s="242"/>
      <c r="F630" s="52" t="str">
        <f t="shared" si="10"/>
        <v>-</v>
      </c>
    </row>
    <row r="631" spans="1:6" ht="12.75" customHeight="1" x14ac:dyDescent="0.2">
      <c r="A631" s="53">
        <v>5522</v>
      </c>
      <c r="B631" s="85" t="s">
        <v>1260</v>
      </c>
      <c r="C631" s="50" t="s">
        <v>1261</v>
      </c>
      <c r="D631" s="242">
        <v>0</v>
      </c>
      <c r="E631" s="242"/>
      <c r="F631" s="52" t="str">
        <f t="shared" si="10"/>
        <v>-</v>
      </c>
    </row>
    <row r="632" spans="1:6" ht="24" x14ac:dyDescent="0.2">
      <c r="A632" s="53">
        <v>553</v>
      </c>
      <c r="B632" s="85" t="s">
        <v>1262</v>
      </c>
      <c r="C632" s="50" t="s">
        <v>1263</v>
      </c>
      <c r="D632" s="51">
        <f>SUM(D633:D634)</f>
        <v>0</v>
      </c>
      <c r="E632" s="51">
        <f>SUM(E633:E634)</f>
        <v>0</v>
      </c>
      <c r="F632" s="52" t="str">
        <f t="shared" si="10"/>
        <v>-</v>
      </c>
    </row>
    <row r="633" spans="1:6" ht="12.75" customHeight="1" x14ac:dyDescent="0.2">
      <c r="A633" s="53">
        <v>5531</v>
      </c>
      <c r="B633" s="232" t="s">
        <v>1264</v>
      </c>
      <c r="C633" s="50" t="s">
        <v>1265</v>
      </c>
      <c r="D633" s="242">
        <v>0</v>
      </c>
      <c r="E633" s="242"/>
      <c r="F633" s="52" t="str">
        <f t="shared" si="10"/>
        <v>-</v>
      </c>
    </row>
    <row r="634" spans="1:6" ht="12.75" customHeight="1" x14ac:dyDescent="0.2">
      <c r="A634" s="53">
        <v>5532</v>
      </c>
      <c r="B634" s="85" t="s">
        <v>1266</v>
      </c>
      <c r="C634" s="50" t="s">
        <v>1267</v>
      </c>
      <c r="D634" s="242">
        <v>0</v>
      </c>
      <c r="E634" s="242"/>
      <c r="F634" s="52" t="str">
        <f t="shared" si="10"/>
        <v>-</v>
      </c>
    </row>
    <row r="635" spans="1:6" ht="12.75" customHeight="1" x14ac:dyDescent="0.2">
      <c r="A635" s="53" t="s">
        <v>609</v>
      </c>
      <c r="B635" s="85" t="s">
        <v>1268</v>
      </c>
      <c r="C635" s="50" t="s">
        <v>1269</v>
      </c>
      <c r="D635" s="51">
        <f>IF(D420-D528&gt;=0,D420-D528,0)</f>
        <v>0</v>
      </c>
      <c r="E635" s="51">
        <f>IF(E420-E528&gt;=0,E420-E528,0)</f>
        <v>0</v>
      </c>
      <c r="F635" s="52" t="str">
        <f t="shared" si="10"/>
        <v>-</v>
      </c>
    </row>
    <row r="636" spans="1:6" ht="12.75" customHeight="1" x14ac:dyDescent="0.2">
      <c r="A636" s="53" t="s">
        <v>609</v>
      </c>
      <c r="B636" s="85" t="s">
        <v>1270</v>
      </c>
      <c r="C636" s="50" t="s">
        <v>1271</v>
      </c>
      <c r="D636" s="51">
        <f>IF(D528-D420&gt;=0,D528-D420,0)</f>
        <v>0</v>
      </c>
      <c r="E636" s="51">
        <f>IF(E528-E420&gt;=0,E528-E420,0)</f>
        <v>0</v>
      </c>
      <c r="F636" s="52" t="str">
        <f t="shared" si="10"/>
        <v>-</v>
      </c>
    </row>
    <row r="637" spans="1:6" ht="12.75" customHeight="1" x14ac:dyDescent="0.2">
      <c r="A637" s="53">
        <v>92213</v>
      </c>
      <c r="B637" s="85" t="s">
        <v>1272</v>
      </c>
      <c r="C637" s="50" t="s">
        <v>1273</v>
      </c>
      <c r="D637" s="242">
        <v>0</v>
      </c>
      <c r="E637" s="242">
        <v>0</v>
      </c>
      <c r="F637" s="52" t="str">
        <f t="shared" si="10"/>
        <v>-</v>
      </c>
    </row>
    <row r="638" spans="1:6" ht="12.75" customHeight="1" x14ac:dyDescent="0.2">
      <c r="A638" s="53">
        <v>92223</v>
      </c>
      <c r="B638" s="85" t="s">
        <v>1274</v>
      </c>
      <c r="C638" s="50" t="s">
        <v>1275</v>
      </c>
      <c r="D638" s="242">
        <v>0</v>
      </c>
      <c r="E638" s="242">
        <v>0</v>
      </c>
      <c r="F638" s="52" t="str">
        <f t="shared" si="10"/>
        <v>-</v>
      </c>
    </row>
    <row r="639" spans="1:6" ht="12.75" customHeight="1" x14ac:dyDescent="0.2">
      <c r="A639" s="53" t="s">
        <v>609</v>
      </c>
      <c r="B639" s="85" t="s">
        <v>1276</v>
      </c>
      <c r="C639" s="50" t="s">
        <v>1277</v>
      </c>
      <c r="D639" s="51">
        <f>D412+D420</f>
        <v>241484.82</v>
      </c>
      <c r="E639" s="51">
        <f>E412+E420</f>
        <v>275187.59999999998</v>
      </c>
      <c r="F639" s="52">
        <f t="shared" si="10"/>
        <v>113.95647974891338</v>
      </c>
    </row>
    <row r="640" spans="1:6" ht="12.75" customHeight="1" x14ac:dyDescent="0.2">
      <c r="A640" s="53" t="s">
        <v>609</v>
      </c>
      <c r="B640" s="85" t="s">
        <v>1278</v>
      </c>
      <c r="C640" s="50" t="s">
        <v>1279</v>
      </c>
      <c r="D640" s="51">
        <f>D413+D528</f>
        <v>239170.14</v>
      </c>
      <c r="E640" s="51">
        <f>E413+E528</f>
        <v>278239.84999999998</v>
      </c>
      <c r="F640" s="52">
        <f t="shared" si="10"/>
        <v>116.33553001223311</v>
      </c>
    </row>
    <row r="641" spans="1:6" ht="12.75" customHeight="1" x14ac:dyDescent="0.2">
      <c r="A641" s="53" t="s">
        <v>609</v>
      </c>
      <c r="B641" s="85" t="s">
        <v>1280</v>
      </c>
      <c r="C641" s="50" t="s">
        <v>1281</v>
      </c>
      <c r="D641" s="51">
        <f>IF(D639&gt;=D640,D639-D640,0)</f>
        <v>2314.679999999993</v>
      </c>
      <c r="E641" s="51">
        <f>IF(E639&gt;=E640,E639-E640,0)</f>
        <v>0</v>
      </c>
      <c r="F641" s="52">
        <f t="shared" si="10"/>
        <v>0</v>
      </c>
    </row>
    <row r="642" spans="1:6" ht="12.75" customHeight="1" x14ac:dyDescent="0.2">
      <c r="A642" s="53" t="s">
        <v>609</v>
      </c>
      <c r="B642" s="85" t="s">
        <v>1282</v>
      </c>
      <c r="C642" s="50" t="s">
        <v>1283</v>
      </c>
      <c r="D642" s="51">
        <f>IF(D640&gt;=D639,D640-D639,0)</f>
        <v>0</v>
      </c>
      <c r="E642" s="51">
        <f>IF(E640&gt;=E639,E640-E639,0)</f>
        <v>3052.25</v>
      </c>
      <c r="F642" s="52" t="str">
        <f t="shared" si="10"/>
        <v>-</v>
      </c>
    </row>
    <row r="643" spans="1:6" ht="24" x14ac:dyDescent="0.2">
      <c r="A643" s="60" t="s">
        <v>1284</v>
      </c>
      <c r="B643" s="85" t="s">
        <v>1285</v>
      </c>
      <c r="C643" s="61" t="s">
        <v>1284</v>
      </c>
      <c r="D643" s="51">
        <f>IF(D416-D417+D637-D638&gt;=0,D416-D417+D637-D638,0)</f>
        <v>0</v>
      </c>
      <c r="E643" s="51">
        <f>IF(E416-E417+E637-E638&gt;=0,E416-E417+E637-E638,0)</f>
        <v>0</v>
      </c>
      <c r="F643" s="52" t="str">
        <f t="shared" si="10"/>
        <v>-</v>
      </c>
    </row>
    <row r="644" spans="1:6" ht="24" x14ac:dyDescent="0.2">
      <c r="A644" s="60" t="s">
        <v>1286</v>
      </c>
      <c r="B644" s="85" t="s">
        <v>1287</v>
      </c>
      <c r="C644" s="61" t="s">
        <v>1286</v>
      </c>
      <c r="D644" s="51">
        <f>IF(D417-D416+D638-D637&gt;=0,D417-D416+D638-D637,0)</f>
        <v>2359.1200000000008</v>
      </c>
      <c r="E644" s="51">
        <f>IF(E417-E416+E638-E637&gt;=0,E417-E416+E638-E637,0)</f>
        <v>0</v>
      </c>
      <c r="F644" s="52">
        <f t="shared" si="10"/>
        <v>0</v>
      </c>
    </row>
    <row r="645" spans="1:6" ht="24" x14ac:dyDescent="0.2">
      <c r="A645" s="53" t="s">
        <v>609</v>
      </c>
      <c r="B645" s="85" t="s">
        <v>1288</v>
      </c>
      <c r="C645" s="50" t="s">
        <v>1289</v>
      </c>
      <c r="D645" s="51">
        <f>IF(D641+D643-D642-D644&gt;=0,D641+D643-D642-D644,0)</f>
        <v>0</v>
      </c>
      <c r="E645" s="51">
        <f>IF(E641+E643-E642-E644&gt;=0,E641+E643-E642-E644,0)</f>
        <v>0</v>
      </c>
      <c r="F645" s="52" t="str">
        <f t="shared" si="10"/>
        <v>-</v>
      </c>
    </row>
    <row r="646" spans="1:6" ht="24" x14ac:dyDescent="0.2">
      <c r="A646" s="53" t="s">
        <v>609</v>
      </c>
      <c r="B646" s="85" t="s">
        <v>1290</v>
      </c>
      <c r="C646" s="50" t="s">
        <v>1291</v>
      </c>
      <c r="D646" s="51">
        <f>IF(D642+D644-D641-D643&gt;=0,D642+D644-D641-D643,0)</f>
        <v>44.440000000007785</v>
      </c>
      <c r="E646" s="51">
        <f>IF(E642+E644-E641-E643&gt;=0,E642+E644-E641-E643,0)</f>
        <v>3052.25</v>
      </c>
      <c r="F646" s="52">
        <f t="shared" si="10"/>
        <v>6868.2493249312902</v>
      </c>
    </row>
    <row r="647" spans="1:6" ht="24" x14ac:dyDescent="0.2">
      <c r="A647" s="55" t="s">
        <v>1292</v>
      </c>
      <c r="B647" s="233" t="s">
        <v>1293</v>
      </c>
      <c r="C647" s="56" t="s">
        <v>1292</v>
      </c>
      <c r="D647" s="243">
        <v>17075.810000000001</v>
      </c>
      <c r="E647" s="243">
        <v>17783.68</v>
      </c>
      <c r="F647" s="57">
        <f t="shared" si="10"/>
        <v>104.1454548861811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740.37</v>
      </c>
      <c r="E649" s="242">
        <v>539.26</v>
      </c>
      <c r="F649" s="52">
        <f t="shared" ref="F649:F724" si="11">IF(D649&lt;&gt;0,IF(E649/D649&gt;=100,"&gt;&gt;100",E649/D649*100),"-")</f>
        <v>72.836554695625153</v>
      </c>
    </row>
    <row r="650" spans="1:6" ht="12.75" customHeight="1" x14ac:dyDescent="0.2">
      <c r="A650" s="53" t="s">
        <v>1297</v>
      </c>
      <c r="B650" s="85" t="s">
        <v>1298</v>
      </c>
      <c r="C650" s="50" t="s">
        <v>1297</v>
      </c>
      <c r="D650" s="242">
        <v>244238.93</v>
      </c>
      <c r="E650" s="242">
        <v>275239.46000000002</v>
      </c>
      <c r="F650" s="52">
        <f t="shared" si="11"/>
        <v>112.6927062774145</v>
      </c>
    </row>
    <row r="651" spans="1:6" ht="12.75" customHeight="1" x14ac:dyDescent="0.2">
      <c r="A651" s="53" t="s">
        <v>1299</v>
      </c>
      <c r="B651" s="85" t="s">
        <v>1300</v>
      </c>
      <c r="C651" s="50" t="s">
        <v>1299</v>
      </c>
      <c r="D651" s="242">
        <v>244440.01</v>
      </c>
      <c r="E651" s="242">
        <v>273433.43</v>
      </c>
      <c r="F651" s="52">
        <f t="shared" si="11"/>
        <v>111.8611597176747</v>
      </c>
    </row>
    <row r="652" spans="1:6" ht="24" x14ac:dyDescent="0.2">
      <c r="A652" s="53">
        <v>11</v>
      </c>
      <c r="B652" s="85" t="s">
        <v>1301</v>
      </c>
      <c r="C652" s="50" t="s">
        <v>1302</v>
      </c>
      <c r="D652" s="51">
        <f>+D649+D650-D651</f>
        <v>539.28999999997905</v>
      </c>
      <c r="E652" s="51">
        <f>+E649+E650-E651</f>
        <v>2345.2900000000373</v>
      </c>
      <c r="F652" s="52">
        <f t="shared" si="11"/>
        <v>434.8847558827585</v>
      </c>
    </row>
    <row r="653" spans="1:6" ht="24" x14ac:dyDescent="0.2">
      <c r="A653" s="53" t="s">
        <v>609</v>
      </c>
      <c r="B653" s="85" t="s">
        <v>1303</v>
      </c>
      <c r="C653" s="50" t="s">
        <v>1304</v>
      </c>
      <c r="D653" s="262">
        <v>0</v>
      </c>
      <c r="E653" s="262"/>
      <c r="F653" s="52" t="str">
        <f t="shared" si="11"/>
        <v>-</v>
      </c>
    </row>
    <row r="654" spans="1:6" ht="24" x14ac:dyDescent="0.2">
      <c r="A654" s="53" t="s">
        <v>609</v>
      </c>
      <c r="B654" s="85" t="s">
        <v>1305</v>
      </c>
      <c r="C654" s="50" t="s">
        <v>1306</v>
      </c>
      <c r="D654" s="262">
        <v>13</v>
      </c>
      <c r="E654" s="262">
        <v>13</v>
      </c>
      <c r="F654" s="52">
        <f t="shared" si="11"/>
        <v>100</v>
      </c>
    </row>
    <row r="655" spans="1:6" ht="12.75" customHeight="1" x14ac:dyDescent="0.2">
      <c r="A655" s="53" t="s">
        <v>609</v>
      </c>
      <c r="B655" s="85" t="s">
        <v>1307</v>
      </c>
      <c r="C655" s="50" t="s">
        <v>1308</v>
      </c>
      <c r="D655" s="262">
        <v>0</v>
      </c>
      <c r="E655" s="262"/>
      <c r="F655" s="52" t="str">
        <f t="shared" si="11"/>
        <v>-</v>
      </c>
    </row>
    <row r="656" spans="1:6" ht="12.75" customHeight="1" x14ac:dyDescent="0.2">
      <c r="A656" s="53" t="s">
        <v>609</v>
      </c>
      <c r="B656" s="85" t="s">
        <v>1309</v>
      </c>
      <c r="C656" s="50" t="s">
        <v>1310</v>
      </c>
      <c r="D656" s="262">
        <v>13</v>
      </c>
      <c r="E656" s="262">
        <v>13</v>
      </c>
      <c r="F656" s="52">
        <f t="shared" si="11"/>
        <v>100</v>
      </c>
    </row>
    <row r="657" spans="1:6" ht="24" x14ac:dyDescent="0.2">
      <c r="A657" s="53" t="s">
        <v>1311</v>
      </c>
      <c r="B657" s="85" t="s">
        <v>1312</v>
      </c>
      <c r="C657" s="50" t="s">
        <v>1313</v>
      </c>
      <c r="D657" s="242">
        <v>0</v>
      </c>
      <c r="E657" s="242"/>
      <c r="F657" s="52" t="str">
        <f t="shared" si="11"/>
        <v>-</v>
      </c>
    </row>
    <row r="658" spans="1:6" ht="12.75" customHeight="1" x14ac:dyDescent="0.2">
      <c r="A658" s="53">
        <v>61315</v>
      </c>
      <c r="B658" s="85" t="s">
        <v>1314</v>
      </c>
      <c r="C658" s="50" t="s">
        <v>1315</v>
      </c>
      <c r="D658" s="242">
        <v>0</v>
      </c>
      <c r="E658" s="242"/>
      <c r="F658" s="52" t="str">
        <f t="shared" si="11"/>
        <v>-</v>
      </c>
    </row>
    <row r="659" spans="1:6" ht="12.75" customHeight="1" x14ac:dyDescent="0.2">
      <c r="A659" s="53">
        <v>61451</v>
      </c>
      <c r="B659" s="85" t="s">
        <v>1316</v>
      </c>
      <c r="C659" s="50" t="s">
        <v>1317</v>
      </c>
      <c r="D659" s="242">
        <v>0</v>
      </c>
      <c r="E659" s="242"/>
      <c r="F659" s="52" t="str">
        <f t="shared" si="11"/>
        <v>-</v>
      </c>
    </row>
    <row r="660" spans="1:6" ht="12.75" customHeight="1" x14ac:dyDescent="0.2">
      <c r="A660" s="53">
        <v>61453</v>
      </c>
      <c r="B660" s="85" t="s">
        <v>1318</v>
      </c>
      <c r="C660" s="50" t="s">
        <v>1319</v>
      </c>
      <c r="D660" s="242">
        <v>0</v>
      </c>
      <c r="E660" s="242"/>
      <c r="F660" s="52" t="str">
        <f t="shared" si="11"/>
        <v>-</v>
      </c>
    </row>
    <row r="661" spans="1:6" ht="12.75" customHeight="1" x14ac:dyDescent="0.2">
      <c r="A661" s="53">
        <v>63311</v>
      </c>
      <c r="B661" s="85" t="s">
        <v>1320</v>
      </c>
      <c r="C661" s="50" t="s">
        <v>1321</v>
      </c>
      <c r="D661" s="242">
        <v>0</v>
      </c>
      <c r="E661" s="242"/>
      <c r="F661" s="52" t="str">
        <f t="shared" si="11"/>
        <v>-</v>
      </c>
    </row>
    <row r="662" spans="1:6" ht="12.75" customHeight="1" x14ac:dyDescent="0.2">
      <c r="A662" s="53">
        <v>63312</v>
      </c>
      <c r="B662" s="85" t="s">
        <v>1322</v>
      </c>
      <c r="C662" s="50" t="s">
        <v>1323</v>
      </c>
      <c r="D662" s="242">
        <v>0</v>
      </c>
      <c r="E662" s="242"/>
      <c r="F662" s="52" t="str">
        <f t="shared" si="11"/>
        <v>-</v>
      </c>
    </row>
    <row r="663" spans="1:6" ht="12.75" customHeight="1" x14ac:dyDescent="0.2">
      <c r="A663" s="53">
        <v>63313</v>
      </c>
      <c r="B663" s="85" t="s">
        <v>1324</v>
      </c>
      <c r="C663" s="50" t="s">
        <v>1325</v>
      </c>
      <c r="D663" s="242">
        <v>0</v>
      </c>
      <c r="E663" s="242"/>
      <c r="F663" s="52" t="str">
        <f t="shared" si="11"/>
        <v>-</v>
      </c>
    </row>
    <row r="664" spans="1:6" ht="12.75" customHeight="1" x14ac:dyDescent="0.2">
      <c r="A664" s="53">
        <v>63314</v>
      </c>
      <c r="B664" s="85" t="s">
        <v>1326</v>
      </c>
      <c r="C664" s="50" t="s">
        <v>1327</v>
      </c>
      <c r="D664" s="242">
        <v>0</v>
      </c>
      <c r="E664" s="242"/>
      <c r="F664" s="52" t="str">
        <f t="shared" si="11"/>
        <v>-</v>
      </c>
    </row>
    <row r="665" spans="1:6" ht="12.75" customHeight="1" x14ac:dyDescent="0.2">
      <c r="A665" s="53">
        <v>63321</v>
      </c>
      <c r="B665" s="85" t="s">
        <v>1328</v>
      </c>
      <c r="C665" s="50" t="s">
        <v>1329</v>
      </c>
      <c r="D665" s="242">
        <v>0</v>
      </c>
      <c r="E665" s="242"/>
      <c r="F665" s="52" t="str">
        <f t="shared" si="11"/>
        <v>-</v>
      </c>
    </row>
    <row r="666" spans="1:6" ht="12.75" customHeight="1" x14ac:dyDescent="0.2">
      <c r="A666" s="53">
        <v>63322</v>
      </c>
      <c r="B666" s="85" t="s">
        <v>1330</v>
      </c>
      <c r="C666" s="50" t="s">
        <v>1331</v>
      </c>
      <c r="D666" s="242">
        <v>0</v>
      </c>
      <c r="E666" s="242"/>
      <c r="F666" s="52" t="str">
        <f t="shared" si="11"/>
        <v>-</v>
      </c>
    </row>
    <row r="667" spans="1:6" ht="12.75" customHeight="1" x14ac:dyDescent="0.2">
      <c r="A667" s="53">
        <v>63323</v>
      </c>
      <c r="B667" s="85" t="s">
        <v>1332</v>
      </c>
      <c r="C667" s="50" t="s">
        <v>1333</v>
      </c>
      <c r="D667" s="242">
        <v>0</v>
      </c>
      <c r="E667" s="242"/>
      <c r="F667" s="52" t="str">
        <f t="shared" si="11"/>
        <v>-</v>
      </c>
    </row>
    <row r="668" spans="1:6" ht="12.75" customHeight="1" x14ac:dyDescent="0.2">
      <c r="A668" s="53">
        <v>63324</v>
      </c>
      <c r="B668" s="85" t="s">
        <v>1334</v>
      </c>
      <c r="C668" s="50" t="s">
        <v>1335</v>
      </c>
      <c r="D668" s="242">
        <v>0</v>
      </c>
      <c r="E668" s="242"/>
      <c r="F668" s="52" t="str">
        <f t="shared" si="11"/>
        <v>-</v>
      </c>
    </row>
    <row r="669" spans="1:6" ht="12.75" customHeight="1" x14ac:dyDescent="0.2">
      <c r="A669" s="53">
        <v>63414</v>
      </c>
      <c r="B669" s="85" t="s">
        <v>1336</v>
      </c>
      <c r="C669" s="50" t="s">
        <v>1337</v>
      </c>
      <c r="D669" s="242">
        <v>0</v>
      </c>
      <c r="E669" s="242"/>
      <c r="F669" s="52" t="str">
        <f t="shared" si="11"/>
        <v>-</v>
      </c>
    </row>
    <row r="670" spans="1:6" ht="12.75" customHeight="1" x14ac:dyDescent="0.2">
      <c r="A670" s="53">
        <v>63415</v>
      </c>
      <c r="B670" s="85" t="s">
        <v>1338</v>
      </c>
      <c r="C670" s="50" t="s">
        <v>1339</v>
      </c>
      <c r="D670" s="242">
        <v>0</v>
      </c>
      <c r="E670" s="242"/>
      <c r="F670" s="52" t="str">
        <f t="shared" si="11"/>
        <v>-</v>
      </c>
    </row>
    <row r="671" spans="1:6" ht="24" x14ac:dyDescent="0.2">
      <c r="A671" s="53">
        <v>63416</v>
      </c>
      <c r="B671" s="232" t="s">
        <v>1340</v>
      </c>
      <c r="C671" s="50" t="s">
        <v>1341</v>
      </c>
      <c r="D671" s="242">
        <v>0</v>
      </c>
      <c r="E671" s="242"/>
      <c r="F671" s="52" t="str">
        <f t="shared" si="11"/>
        <v>-</v>
      </c>
    </row>
    <row r="672" spans="1:6" ht="12.75" customHeight="1" x14ac:dyDescent="0.2">
      <c r="A672" s="53">
        <v>63424</v>
      </c>
      <c r="B672" s="85" t="s">
        <v>1342</v>
      </c>
      <c r="C672" s="50" t="s">
        <v>1343</v>
      </c>
      <c r="D672" s="242">
        <v>0</v>
      </c>
      <c r="E672" s="242"/>
      <c r="F672" s="52" t="str">
        <f t="shared" si="11"/>
        <v>-</v>
      </c>
    </row>
    <row r="673" spans="1:6" ht="12.75" customHeight="1" x14ac:dyDescent="0.2">
      <c r="A673" s="53">
        <v>63425</v>
      </c>
      <c r="B673" s="85" t="s">
        <v>1344</v>
      </c>
      <c r="C673" s="50" t="s">
        <v>1345</v>
      </c>
      <c r="D673" s="242">
        <v>0</v>
      </c>
      <c r="E673" s="242">
        <v>2400</v>
      </c>
      <c r="F673" s="52" t="str">
        <f t="shared" si="11"/>
        <v>-</v>
      </c>
    </row>
    <row r="674" spans="1:6" ht="24" x14ac:dyDescent="0.2">
      <c r="A674" s="53">
        <v>63426</v>
      </c>
      <c r="B674" s="232" t="s">
        <v>1346</v>
      </c>
      <c r="C674" s="50" t="s">
        <v>1347</v>
      </c>
      <c r="D674" s="242">
        <v>0</v>
      </c>
      <c r="E674" s="242"/>
      <c r="F674" s="52" t="str">
        <f t="shared" si="11"/>
        <v>-</v>
      </c>
    </row>
    <row r="675" spans="1:6" ht="24" x14ac:dyDescent="0.2">
      <c r="A675" s="53">
        <v>63612</v>
      </c>
      <c r="B675" s="232" t="s">
        <v>1348</v>
      </c>
      <c r="C675" s="50" t="s">
        <v>1349</v>
      </c>
      <c r="D675" s="242">
        <v>0</v>
      </c>
      <c r="E675" s="242"/>
      <c r="F675" s="52" t="str">
        <f t="shared" si="11"/>
        <v>-</v>
      </c>
    </row>
    <row r="676" spans="1:6" ht="24" x14ac:dyDescent="0.2">
      <c r="A676" s="53">
        <v>63613</v>
      </c>
      <c r="B676" s="232" t="s">
        <v>1350</v>
      </c>
      <c r="C676" s="50" t="s">
        <v>1351</v>
      </c>
      <c r="D676" s="242">
        <v>0</v>
      </c>
      <c r="E676" s="242"/>
      <c r="F676" s="52" t="str">
        <f t="shared" si="11"/>
        <v>-</v>
      </c>
    </row>
    <row r="677" spans="1:6" ht="24" x14ac:dyDescent="0.2">
      <c r="A677" s="53">
        <v>63622</v>
      </c>
      <c r="B677" s="232" t="s">
        <v>1352</v>
      </c>
      <c r="C677" s="50" t="s">
        <v>1353</v>
      </c>
      <c r="D677" s="242">
        <v>0</v>
      </c>
      <c r="E677" s="242"/>
      <c r="F677" s="52" t="str">
        <f t="shared" si="11"/>
        <v>-</v>
      </c>
    </row>
    <row r="678" spans="1:6" ht="24" x14ac:dyDescent="0.2">
      <c r="A678" s="53">
        <v>63623</v>
      </c>
      <c r="B678" s="232" t="s">
        <v>1354</v>
      </c>
      <c r="C678" s="50" t="s">
        <v>1355</v>
      </c>
      <c r="D678" s="242">
        <v>0</v>
      </c>
      <c r="E678" s="242"/>
      <c r="F678" s="52" t="str">
        <f t="shared" si="11"/>
        <v>-</v>
      </c>
    </row>
    <row r="679" spans="1:6" ht="12.75" customHeight="1" x14ac:dyDescent="0.2">
      <c r="A679" s="53">
        <v>63711</v>
      </c>
      <c r="B679" s="232" t="s">
        <v>1356</v>
      </c>
      <c r="C679" s="54">
        <v>63711</v>
      </c>
      <c r="D679" s="242">
        <v>0</v>
      </c>
      <c r="E679" s="242"/>
      <c r="F679" s="52" t="str">
        <f t="shared" si="11"/>
        <v>-</v>
      </c>
    </row>
    <row r="680" spans="1:6" ht="12.75" customHeight="1" x14ac:dyDescent="0.2">
      <c r="A680" s="53">
        <v>63712</v>
      </c>
      <c r="B680" s="232" t="s">
        <v>1357</v>
      </c>
      <c r="C680" s="54">
        <v>63712</v>
      </c>
      <c r="D680" s="242">
        <v>0</v>
      </c>
      <c r="E680" s="242"/>
      <c r="F680" s="52" t="str">
        <f t="shared" si="11"/>
        <v>-</v>
      </c>
    </row>
    <row r="681" spans="1:6" ht="12.75" customHeight="1" x14ac:dyDescent="0.2">
      <c r="A681" s="53">
        <v>63713</v>
      </c>
      <c r="B681" s="232" t="s">
        <v>1358</v>
      </c>
      <c r="C681" s="54">
        <v>63713</v>
      </c>
      <c r="D681" s="242">
        <v>0</v>
      </c>
      <c r="E681" s="242"/>
      <c r="F681" s="52" t="str">
        <f t="shared" si="11"/>
        <v>-</v>
      </c>
    </row>
    <row r="682" spans="1:6" ht="12.75" customHeight="1" x14ac:dyDescent="0.2">
      <c r="A682" s="53">
        <v>63714</v>
      </c>
      <c r="B682" s="232" t="s">
        <v>1359</v>
      </c>
      <c r="C682" s="54">
        <v>63714</v>
      </c>
      <c r="D682" s="242">
        <v>0</v>
      </c>
      <c r="E682" s="242"/>
      <c r="F682" s="52" t="str">
        <f t="shared" si="11"/>
        <v>-</v>
      </c>
    </row>
    <row r="683" spans="1:6" ht="12.75" customHeight="1" x14ac:dyDescent="0.2">
      <c r="A683" s="53">
        <v>63715</v>
      </c>
      <c r="B683" s="232" t="s">
        <v>1360</v>
      </c>
      <c r="C683" s="54">
        <v>63715</v>
      </c>
      <c r="D683" s="242">
        <v>0</v>
      </c>
      <c r="E683" s="242"/>
      <c r="F683" s="52" t="str">
        <f t="shared" si="11"/>
        <v>-</v>
      </c>
    </row>
    <row r="684" spans="1:6" ht="24" x14ac:dyDescent="0.2">
      <c r="A684" s="53">
        <v>63716</v>
      </c>
      <c r="B684" s="232" t="s">
        <v>1361</v>
      </c>
      <c r="C684" s="54">
        <v>63716</v>
      </c>
      <c r="D684" s="242">
        <v>0</v>
      </c>
      <c r="E684" s="242"/>
      <c r="F684" s="52" t="str">
        <f t="shared" si="11"/>
        <v>-</v>
      </c>
    </row>
    <row r="685" spans="1:6" ht="24" x14ac:dyDescent="0.2">
      <c r="A685" s="53">
        <v>63717</v>
      </c>
      <c r="B685" s="232" t="s">
        <v>1362</v>
      </c>
      <c r="C685" s="54">
        <v>63717</v>
      </c>
      <c r="D685" s="242">
        <v>0</v>
      </c>
      <c r="E685" s="242"/>
      <c r="F685" s="52" t="str">
        <f t="shared" si="11"/>
        <v>-</v>
      </c>
    </row>
    <row r="686" spans="1:6" ht="24" x14ac:dyDescent="0.2">
      <c r="A686" s="53">
        <v>63721</v>
      </c>
      <c r="B686" s="232" t="s">
        <v>1363</v>
      </c>
      <c r="C686" s="54">
        <v>63721</v>
      </c>
      <c r="D686" s="242">
        <v>0</v>
      </c>
      <c r="E686" s="242"/>
      <c r="F686" s="52" t="str">
        <f t="shared" si="11"/>
        <v>-</v>
      </c>
    </row>
    <row r="687" spans="1:6" ht="24" x14ac:dyDescent="0.2">
      <c r="A687" s="53">
        <v>63722</v>
      </c>
      <c r="B687" s="232" t="s">
        <v>1364</v>
      </c>
      <c r="C687" s="54">
        <v>63722</v>
      </c>
      <c r="D687" s="242">
        <v>0</v>
      </c>
      <c r="E687" s="242"/>
      <c r="F687" s="52" t="str">
        <f t="shared" si="11"/>
        <v>-</v>
      </c>
    </row>
    <row r="688" spans="1:6" ht="12.75" customHeight="1" x14ac:dyDescent="0.2">
      <c r="A688" s="53">
        <v>63723</v>
      </c>
      <c r="B688" s="232" t="s">
        <v>1365</v>
      </c>
      <c r="C688" s="54">
        <v>63723</v>
      </c>
      <c r="D688" s="242">
        <v>0</v>
      </c>
      <c r="E688" s="242"/>
      <c r="F688" s="52" t="str">
        <f t="shared" si="11"/>
        <v>-</v>
      </c>
    </row>
    <row r="689" spans="1:6" ht="12.75" customHeight="1" x14ac:dyDescent="0.2">
      <c r="A689" s="53">
        <v>63724</v>
      </c>
      <c r="B689" s="232" t="s">
        <v>1366</v>
      </c>
      <c r="C689" s="54">
        <v>63724</v>
      </c>
      <c r="D689" s="242">
        <v>0</v>
      </c>
      <c r="E689" s="242"/>
      <c r="F689" s="52" t="str">
        <f t="shared" si="11"/>
        <v>-</v>
      </c>
    </row>
    <row r="690" spans="1:6" ht="12.75" customHeight="1" x14ac:dyDescent="0.2">
      <c r="A690" s="53">
        <v>63725</v>
      </c>
      <c r="B690" s="232" t="s">
        <v>1367</v>
      </c>
      <c r="C690" s="54">
        <v>63725</v>
      </c>
      <c r="D690" s="242">
        <v>0</v>
      </c>
      <c r="E690" s="242"/>
      <c r="F690" s="52" t="str">
        <f t="shared" si="11"/>
        <v>-</v>
      </c>
    </row>
    <row r="691" spans="1:6" ht="12.75" customHeight="1" x14ac:dyDescent="0.2">
      <c r="A691" s="53">
        <v>63726</v>
      </c>
      <c r="B691" s="232" t="s">
        <v>1368</v>
      </c>
      <c r="C691" s="54">
        <v>63726</v>
      </c>
      <c r="D691" s="242">
        <v>0</v>
      </c>
      <c r="E691" s="242"/>
      <c r="F691" s="52" t="str">
        <f t="shared" si="11"/>
        <v>-</v>
      </c>
    </row>
    <row r="692" spans="1:6" ht="24" x14ac:dyDescent="0.2">
      <c r="A692" s="53">
        <v>63727</v>
      </c>
      <c r="B692" s="232" t="s">
        <v>1369</v>
      </c>
      <c r="C692" s="54">
        <v>63727</v>
      </c>
      <c r="D692" s="242">
        <v>0</v>
      </c>
      <c r="E692" s="242"/>
      <c r="F692" s="52" t="str">
        <f t="shared" si="11"/>
        <v>-</v>
      </c>
    </row>
    <row r="693" spans="1:6" ht="24" x14ac:dyDescent="0.2">
      <c r="A693" s="53">
        <v>63728</v>
      </c>
      <c r="B693" s="232" t="s">
        <v>1370</v>
      </c>
      <c r="C693" s="54">
        <v>63728</v>
      </c>
      <c r="D693" s="242">
        <v>0</v>
      </c>
      <c r="E693" s="242"/>
      <c r="F693" s="52" t="str">
        <f t="shared" si="11"/>
        <v>-</v>
      </c>
    </row>
    <row r="694" spans="1:6" ht="12.75" customHeight="1" x14ac:dyDescent="0.2">
      <c r="A694" s="53">
        <v>63811</v>
      </c>
      <c r="B694" s="232" t="s">
        <v>1371</v>
      </c>
      <c r="C694" s="50" t="s">
        <v>1372</v>
      </c>
      <c r="D694" s="242">
        <v>0</v>
      </c>
      <c r="E694" s="242"/>
      <c r="F694" s="52" t="str">
        <f t="shared" si="11"/>
        <v>-</v>
      </c>
    </row>
    <row r="695" spans="1:6" ht="12.75" customHeight="1" x14ac:dyDescent="0.2">
      <c r="A695" s="53">
        <v>63812</v>
      </c>
      <c r="B695" s="232" t="s">
        <v>1373</v>
      </c>
      <c r="C695" s="50" t="s">
        <v>1374</v>
      </c>
      <c r="D695" s="242">
        <v>0</v>
      </c>
      <c r="E695" s="242"/>
      <c r="F695" s="52" t="str">
        <f t="shared" si="11"/>
        <v>-</v>
      </c>
    </row>
    <row r="696" spans="1:6" ht="24" x14ac:dyDescent="0.2">
      <c r="A696" s="53" t="s">
        <v>1375</v>
      </c>
      <c r="B696" s="232" t="s">
        <v>1376</v>
      </c>
      <c r="C696" s="50" t="s">
        <v>1375</v>
      </c>
      <c r="D696" s="242">
        <v>0</v>
      </c>
      <c r="E696" s="242"/>
      <c r="F696" s="52" t="str">
        <f t="shared" si="11"/>
        <v>-</v>
      </c>
    </row>
    <row r="697" spans="1:6" ht="24" x14ac:dyDescent="0.2">
      <c r="A697" s="53" t="s">
        <v>1377</v>
      </c>
      <c r="B697" s="232" t="s">
        <v>1378</v>
      </c>
      <c r="C697" s="50" t="s">
        <v>1377</v>
      </c>
      <c r="D697" s="242">
        <v>0</v>
      </c>
      <c r="E697" s="242"/>
      <c r="F697" s="52" t="str">
        <f t="shared" si="11"/>
        <v>-</v>
      </c>
    </row>
    <row r="698" spans="1:6" ht="12.75" customHeight="1" x14ac:dyDescent="0.2">
      <c r="A698" s="53">
        <v>63821</v>
      </c>
      <c r="B698" s="232" t="s">
        <v>1379</v>
      </c>
      <c r="C698" s="50" t="s">
        <v>1380</v>
      </c>
      <c r="D698" s="242">
        <v>0</v>
      </c>
      <c r="E698" s="242"/>
      <c r="F698" s="52" t="str">
        <f t="shared" si="11"/>
        <v>-</v>
      </c>
    </row>
    <row r="699" spans="1:6" ht="12.75" customHeight="1" x14ac:dyDescent="0.2">
      <c r="A699" s="53">
        <v>63822</v>
      </c>
      <c r="B699" s="232" t="s">
        <v>1381</v>
      </c>
      <c r="C699" s="50" t="s">
        <v>1382</v>
      </c>
      <c r="D699" s="242">
        <v>0</v>
      </c>
      <c r="E699" s="242"/>
      <c r="F699" s="52" t="str">
        <f t="shared" si="11"/>
        <v>-</v>
      </c>
    </row>
    <row r="700" spans="1:6" ht="24" x14ac:dyDescent="0.2">
      <c r="A700" s="53" t="s">
        <v>1383</v>
      </c>
      <c r="B700" s="232" t="s">
        <v>1384</v>
      </c>
      <c r="C700" s="50" t="s">
        <v>1383</v>
      </c>
      <c r="D700" s="242">
        <v>0</v>
      </c>
      <c r="E700" s="242"/>
      <c r="F700" s="52" t="str">
        <f t="shared" si="11"/>
        <v>-</v>
      </c>
    </row>
    <row r="701" spans="1:6" ht="24" x14ac:dyDescent="0.2">
      <c r="A701" s="53" t="s">
        <v>1385</v>
      </c>
      <c r="B701" s="232" t="s">
        <v>1386</v>
      </c>
      <c r="C701" s="50" t="s">
        <v>1385</v>
      </c>
      <c r="D701" s="242">
        <v>0</v>
      </c>
      <c r="E701" s="242"/>
      <c r="F701" s="52" t="str">
        <f t="shared" si="11"/>
        <v>-</v>
      </c>
    </row>
    <row r="702" spans="1:6" ht="12.75" customHeight="1" x14ac:dyDescent="0.2">
      <c r="A702" s="53">
        <v>64191</v>
      </c>
      <c r="B702" s="85" t="s">
        <v>1387</v>
      </c>
      <c r="C702" s="50" t="s">
        <v>1388</v>
      </c>
      <c r="D702" s="242">
        <v>0</v>
      </c>
      <c r="E702" s="242"/>
      <c r="F702" s="52" t="str">
        <f t="shared" si="11"/>
        <v>-</v>
      </c>
    </row>
    <row r="703" spans="1:6" ht="12.75" customHeight="1" x14ac:dyDescent="0.2">
      <c r="A703" s="53">
        <v>64371</v>
      </c>
      <c r="B703" s="85" t="s">
        <v>1389</v>
      </c>
      <c r="C703" s="50" t="s">
        <v>1390</v>
      </c>
      <c r="D703" s="242">
        <v>0</v>
      </c>
      <c r="E703" s="242"/>
      <c r="F703" s="52" t="str">
        <f t="shared" si="11"/>
        <v>-</v>
      </c>
    </row>
    <row r="704" spans="1:6" ht="12.75" customHeight="1" x14ac:dyDescent="0.2">
      <c r="A704" s="53">
        <v>64372</v>
      </c>
      <c r="B704" s="85" t="s">
        <v>1391</v>
      </c>
      <c r="C704" s="50" t="s">
        <v>1392</v>
      </c>
      <c r="D704" s="242">
        <v>0</v>
      </c>
      <c r="E704" s="242"/>
      <c r="F704" s="52" t="str">
        <f t="shared" si="11"/>
        <v>-</v>
      </c>
    </row>
    <row r="705" spans="1:6" ht="12.75" customHeight="1" x14ac:dyDescent="0.2">
      <c r="A705" s="53">
        <v>64373</v>
      </c>
      <c r="B705" s="85" t="s">
        <v>1393</v>
      </c>
      <c r="C705" s="50" t="s">
        <v>1394</v>
      </c>
      <c r="D705" s="242">
        <v>0</v>
      </c>
      <c r="E705" s="242"/>
      <c r="F705" s="52" t="str">
        <f t="shared" si="11"/>
        <v>-</v>
      </c>
    </row>
    <row r="706" spans="1:6" ht="12.75" customHeight="1" x14ac:dyDescent="0.2">
      <c r="A706" s="53">
        <v>64374</v>
      </c>
      <c r="B706" s="85" t="s">
        <v>1395</v>
      </c>
      <c r="C706" s="50" t="s">
        <v>1396</v>
      </c>
      <c r="D706" s="242">
        <v>0</v>
      </c>
      <c r="E706" s="242"/>
      <c r="F706" s="52" t="str">
        <f t="shared" si="11"/>
        <v>-</v>
      </c>
    </row>
    <row r="707" spans="1:6" ht="12.75" customHeight="1" x14ac:dyDescent="0.2">
      <c r="A707" s="53">
        <v>64375</v>
      </c>
      <c r="B707" s="85" t="s">
        <v>1397</v>
      </c>
      <c r="C707" s="50" t="s">
        <v>1398</v>
      </c>
      <c r="D707" s="242">
        <v>0</v>
      </c>
      <c r="E707" s="242"/>
      <c r="F707" s="52" t="str">
        <f t="shared" si="11"/>
        <v>-</v>
      </c>
    </row>
    <row r="708" spans="1:6" ht="24" x14ac:dyDescent="0.2">
      <c r="A708" s="53">
        <v>64376</v>
      </c>
      <c r="B708" s="232" t="s">
        <v>1399</v>
      </c>
      <c r="C708" s="50" t="s">
        <v>1400</v>
      </c>
      <c r="D708" s="242">
        <v>0</v>
      </c>
      <c r="E708" s="242"/>
      <c r="F708" s="52" t="str">
        <f t="shared" si="11"/>
        <v>-</v>
      </c>
    </row>
    <row r="709" spans="1:6" ht="24" x14ac:dyDescent="0.2">
      <c r="A709" s="53">
        <v>64377</v>
      </c>
      <c r="B709" s="85" t="s">
        <v>1401</v>
      </c>
      <c r="C709" s="50" t="s">
        <v>1402</v>
      </c>
      <c r="D709" s="242">
        <v>0</v>
      </c>
      <c r="E709" s="242"/>
      <c r="F709" s="52" t="str">
        <f t="shared" si="11"/>
        <v>-</v>
      </c>
    </row>
    <row r="710" spans="1:6" ht="12.75" customHeight="1" x14ac:dyDescent="0.2">
      <c r="A710" s="53">
        <v>65264</v>
      </c>
      <c r="B710" s="85" t="s">
        <v>1403</v>
      </c>
      <c r="C710" s="50" t="s">
        <v>1404</v>
      </c>
      <c r="D710" s="242">
        <v>0</v>
      </c>
      <c r="E710" s="242"/>
      <c r="F710" s="52" t="str">
        <f t="shared" si="11"/>
        <v>-</v>
      </c>
    </row>
    <row r="711" spans="1:6" ht="12.75" customHeight="1" x14ac:dyDescent="0.2">
      <c r="A711" s="53">
        <v>65265</v>
      </c>
      <c r="B711" s="85" t="s">
        <v>1405</v>
      </c>
      <c r="C711" s="50" t="s">
        <v>1406</v>
      </c>
      <c r="D711" s="242">
        <v>0</v>
      </c>
      <c r="E711" s="242"/>
      <c r="F711" s="52" t="str">
        <f t="shared" si="11"/>
        <v>-</v>
      </c>
    </row>
    <row r="712" spans="1:6" ht="12.75" customHeight="1" x14ac:dyDescent="0.2">
      <c r="A712" s="53" t="s">
        <v>1407</v>
      </c>
      <c r="B712" s="85" t="s">
        <v>1408</v>
      </c>
      <c r="C712" s="50" t="s">
        <v>1407</v>
      </c>
      <c r="D712" s="242">
        <v>0</v>
      </c>
      <c r="E712" s="242"/>
      <c r="F712" s="52" t="str">
        <f t="shared" si="11"/>
        <v>-</v>
      </c>
    </row>
    <row r="713" spans="1:6" ht="24" x14ac:dyDescent="0.2">
      <c r="A713" s="53">
        <v>66341</v>
      </c>
      <c r="B713" s="85" t="s">
        <v>1409</v>
      </c>
      <c r="C713" s="54">
        <v>66341</v>
      </c>
      <c r="D713" s="242">
        <v>0</v>
      </c>
      <c r="E713" s="242"/>
      <c r="F713" s="52" t="str">
        <f t="shared" si="11"/>
        <v>-</v>
      </c>
    </row>
    <row r="714" spans="1:6" ht="24" x14ac:dyDescent="0.2">
      <c r="A714" s="53">
        <v>66342</v>
      </c>
      <c r="B714" s="85" t="s">
        <v>1410</v>
      </c>
      <c r="C714" s="54">
        <v>66342</v>
      </c>
      <c r="D714" s="242">
        <v>0</v>
      </c>
      <c r="E714" s="242"/>
      <c r="F714" s="52" t="str">
        <f t="shared" si="11"/>
        <v>-</v>
      </c>
    </row>
    <row r="715" spans="1:6" ht="24" x14ac:dyDescent="0.2">
      <c r="A715" s="53">
        <v>66343</v>
      </c>
      <c r="B715" s="85" t="s">
        <v>1411</v>
      </c>
      <c r="C715" s="54">
        <v>66343</v>
      </c>
      <c r="D715" s="242">
        <v>0</v>
      </c>
      <c r="E715" s="242"/>
      <c r="F715" s="52" t="str">
        <f t="shared" si="11"/>
        <v>-</v>
      </c>
    </row>
    <row r="716" spans="1:6" ht="12.75" customHeight="1" x14ac:dyDescent="0.2">
      <c r="A716" s="53">
        <v>31214</v>
      </c>
      <c r="B716" s="85" t="s">
        <v>1412</v>
      </c>
      <c r="C716" s="50" t="s">
        <v>1413</v>
      </c>
      <c r="D716" s="242">
        <v>0</v>
      </c>
      <c r="E716" s="242"/>
      <c r="F716" s="52" t="str">
        <f t="shared" si="11"/>
        <v>-</v>
      </c>
    </row>
    <row r="717" spans="1:6" ht="12.75" customHeight="1" x14ac:dyDescent="0.2">
      <c r="A717" s="53">
        <v>31215</v>
      </c>
      <c r="B717" s="85" t="s">
        <v>1414</v>
      </c>
      <c r="C717" s="50" t="s">
        <v>1415</v>
      </c>
      <c r="D717" s="242">
        <v>0</v>
      </c>
      <c r="E717" s="242"/>
      <c r="F717" s="52" t="str">
        <f t="shared" si="11"/>
        <v>-</v>
      </c>
    </row>
    <row r="718" spans="1:6" ht="12.75" customHeight="1" x14ac:dyDescent="0.2">
      <c r="A718" s="53">
        <v>32121</v>
      </c>
      <c r="B718" s="85" t="s">
        <v>1416</v>
      </c>
      <c r="C718" s="50" t="s">
        <v>1417</v>
      </c>
      <c r="D718" s="242">
        <v>10187.08</v>
      </c>
      <c r="E718" s="242">
        <v>10568.99</v>
      </c>
      <c r="F718" s="52">
        <f t="shared" si="11"/>
        <v>103.74896437448217</v>
      </c>
    </row>
    <row r="719" spans="1:6" ht="12.75" customHeight="1" x14ac:dyDescent="0.2">
      <c r="A719" s="53" t="s">
        <v>1418</v>
      </c>
      <c r="B719" s="85" t="s">
        <v>1419</v>
      </c>
      <c r="C719" s="50" t="s">
        <v>1418</v>
      </c>
      <c r="D719" s="242">
        <v>0</v>
      </c>
      <c r="E719" s="242"/>
      <c r="F719" s="52" t="str">
        <f t="shared" si="11"/>
        <v>-</v>
      </c>
    </row>
    <row r="720" spans="1:6" ht="12.75" customHeight="1" x14ac:dyDescent="0.2">
      <c r="A720" s="53" t="s">
        <v>1420</v>
      </c>
      <c r="B720" s="85" t="s">
        <v>1421</v>
      </c>
      <c r="C720" s="50" t="s">
        <v>1420</v>
      </c>
      <c r="D720" s="242">
        <v>411.51</v>
      </c>
      <c r="E720" s="242">
        <v>525.6</v>
      </c>
      <c r="F720" s="52">
        <f t="shared" si="11"/>
        <v>127.7247211489393</v>
      </c>
    </row>
    <row r="721" spans="1:6" ht="12.75" customHeight="1" x14ac:dyDescent="0.2">
      <c r="A721" s="53" t="s">
        <v>1422</v>
      </c>
      <c r="B721" s="85" t="s">
        <v>1423</v>
      </c>
      <c r="C721" s="50" t="s">
        <v>1422</v>
      </c>
      <c r="D721" s="242">
        <v>0</v>
      </c>
      <c r="E721" s="242"/>
      <c r="F721" s="52" t="str">
        <f t="shared" si="11"/>
        <v>-</v>
      </c>
    </row>
    <row r="722" spans="1:6" ht="12.75" customHeight="1" x14ac:dyDescent="0.2">
      <c r="A722" s="53" t="s">
        <v>1424</v>
      </c>
      <c r="B722" s="85" t="s">
        <v>1425</v>
      </c>
      <c r="C722" s="50" t="s">
        <v>1424</v>
      </c>
      <c r="D722" s="242">
        <v>0</v>
      </c>
      <c r="E722" s="242"/>
      <c r="F722" s="52" t="str">
        <f t="shared" si="11"/>
        <v>-</v>
      </c>
    </row>
    <row r="723" spans="1:6" ht="12.75" customHeight="1" x14ac:dyDescent="0.2">
      <c r="A723" s="53" t="s">
        <v>1426</v>
      </c>
      <c r="B723" s="85" t="s">
        <v>1427</v>
      </c>
      <c r="C723" s="50" t="s">
        <v>1426</v>
      </c>
      <c r="D723" s="242">
        <v>0</v>
      </c>
      <c r="E723" s="242"/>
      <c r="F723" s="52" t="str">
        <f t="shared" si="11"/>
        <v>-</v>
      </c>
    </row>
    <row r="724" spans="1:6" ht="12.75" customHeight="1" x14ac:dyDescent="0.2">
      <c r="A724" s="53" t="s">
        <v>1428</v>
      </c>
      <c r="B724" s="85" t="s">
        <v>1429</v>
      </c>
      <c r="C724" s="50" t="s">
        <v>1428</v>
      </c>
      <c r="D724" s="242">
        <v>0</v>
      </c>
      <c r="E724" s="242"/>
      <c r="F724" s="52" t="str">
        <f t="shared" si="11"/>
        <v>-</v>
      </c>
    </row>
    <row r="725" spans="1:6" ht="12.75" customHeight="1" x14ac:dyDescent="0.2">
      <c r="A725" s="53">
        <v>32911</v>
      </c>
      <c r="B725" s="85" t="s">
        <v>1430</v>
      </c>
      <c r="C725" s="50" t="s">
        <v>1431</v>
      </c>
      <c r="D725" s="242">
        <v>0</v>
      </c>
      <c r="E725" s="242"/>
      <c r="F725" s="52" t="str">
        <f t="shared" ref="F725:F979" si="12">IF(D725&lt;&gt;0,IF(E725/D725&gt;=100,"&gt;&gt;100",E725/D725*100),"-")</f>
        <v>-</v>
      </c>
    </row>
    <row r="726" spans="1:6" ht="12.75" customHeight="1" x14ac:dyDescent="0.2">
      <c r="A726" s="53" t="s">
        <v>1432</v>
      </c>
      <c r="B726" s="85" t="s">
        <v>1433</v>
      </c>
      <c r="C726" s="50" t="s">
        <v>1432</v>
      </c>
      <c r="D726" s="242">
        <v>205.37</v>
      </c>
      <c r="E726" s="242">
        <v>329.3</v>
      </c>
      <c r="F726" s="52">
        <f t="shared" si="12"/>
        <v>160.34474363344208</v>
      </c>
    </row>
    <row r="727" spans="1:6" ht="12.75" customHeight="1" x14ac:dyDescent="0.2">
      <c r="A727" s="53">
        <v>34111</v>
      </c>
      <c r="B727" s="85" t="s">
        <v>1434</v>
      </c>
      <c r="C727" s="50" t="s">
        <v>1435</v>
      </c>
      <c r="D727" s="242">
        <v>0</v>
      </c>
      <c r="E727" s="242"/>
      <c r="F727" s="52" t="str">
        <f t="shared" si="12"/>
        <v>-</v>
      </c>
    </row>
    <row r="728" spans="1:6" ht="12.75" customHeight="1" x14ac:dyDescent="0.2">
      <c r="A728" s="53">
        <v>34112</v>
      </c>
      <c r="B728" s="85" t="s">
        <v>1436</v>
      </c>
      <c r="C728" s="50" t="s">
        <v>1437</v>
      </c>
      <c r="D728" s="242">
        <v>0</v>
      </c>
      <c r="E728" s="242"/>
      <c r="F728" s="52" t="str">
        <f t="shared" si="12"/>
        <v>-</v>
      </c>
    </row>
    <row r="729" spans="1:6" ht="12.75" customHeight="1" x14ac:dyDescent="0.2">
      <c r="A729" s="53">
        <v>34121</v>
      </c>
      <c r="B729" s="85" t="s">
        <v>1438</v>
      </c>
      <c r="C729" s="50" t="s">
        <v>1439</v>
      </c>
      <c r="D729" s="242">
        <v>0</v>
      </c>
      <c r="E729" s="242"/>
      <c r="F729" s="52" t="str">
        <f t="shared" si="12"/>
        <v>-</v>
      </c>
    </row>
    <row r="730" spans="1:6" ht="12.75" customHeight="1" x14ac:dyDescent="0.2">
      <c r="A730" s="53">
        <v>34122</v>
      </c>
      <c r="B730" s="85" t="s">
        <v>1440</v>
      </c>
      <c r="C730" s="50" t="s">
        <v>1441</v>
      </c>
      <c r="D730" s="242">
        <v>0</v>
      </c>
      <c r="E730" s="242"/>
      <c r="F730" s="52" t="str">
        <f t="shared" si="12"/>
        <v>-</v>
      </c>
    </row>
    <row r="731" spans="1:6" ht="12.75" customHeight="1" x14ac:dyDescent="0.2">
      <c r="A731" s="53">
        <v>34131</v>
      </c>
      <c r="B731" s="85" t="s">
        <v>1442</v>
      </c>
      <c r="C731" s="50" t="s">
        <v>1443</v>
      </c>
      <c r="D731" s="242">
        <v>0</v>
      </c>
      <c r="E731" s="242"/>
      <c r="F731" s="52" t="str">
        <f t="shared" si="12"/>
        <v>-</v>
      </c>
    </row>
    <row r="732" spans="1:6" ht="12.75" customHeight="1" x14ac:dyDescent="0.2">
      <c r="A732" s="53">
        <v>34132</v>
      </c>
      <c r="B732" s="85" t="s">
        <v>1444</v>
      </c>
      <c r="C732" s="50" t="s">
        <v>1445</v>
      </c>
      <c r="D732" s="242">
        <v>0</v>
      </c>
      <c r="E732" s="242"/>
      <c r="F732" s="52" t="str">
        <f t="shared" si="12"/>
        <v>-</v>
      </c>
    </row>
    <row r="733" spans="1:6" ht="12.75" customHeight="1" x14ac:dyDescent="0.2">
      <c r="A733" s="53">
        <v>34191</v>
      </c>
      <c r="B733" s="85" t="s">
        <v>1446</v>
      </c>
      <c r="C733" s="50" t="s">
        <v>1447</v>
      </c>
      <c r="D733" s="242">
        <v>0</v>
      </c>
      <c r="E733" s="242"/>
      <c r="F733" s="52" t="str">
        <f t="shared" si="12"/>
        <v>-</v>
      </c>
    </row>
    <row r="734" spans="1:6" ht="12.75" customHeight="1" x14ac:dyDescent="0.2">
      <c r="A734" s="53">
        <v>34192</v>
      </c>
      <c r="B734" s="85" t="s">
        <v>1448</v>
      </c>
      <c r="C734" s="50" t="s">
        <v>1449</v>
      </c>
      <c r="D734" s="242">
        <v>0</v>
      </c>
      <c r="E734" s="242"/>
      <c r="F734" s="52" t="str">
        <f t="shared" si="12"/>
        <v>-</v>
      </c>
    </row>
    <row r="735" spans="1:6" ht="12.75" customHeight="1" x14ac:dyDescent="0.2">
      <c r="A735" s="53">
        <v>34213</v>
      </c>
      <c r="B735" s="85" t="s">
        <v>1450</v>
      </c>
      <c r="C735" s="50" t="s">
        <v>1451</v>
      </c>
      <c r="D735" s="242">
        <v>0</v>
      </c>
      <c r="E735" s="242"/>
      <c r="F735" s="52" t="str">
        <f t="shared" si="12"/>
        <v>-</v>
      </c>
    </row>
    <row r="736" spans="1:6" ht="12.75" customHeight="1" x14ac:dyDescent="0.2">
      <c r="A736" s="53">
        <v>34214</v>
      </c>
      <c r="B736" s="85" t="s">
        <v>1452</v>
      </c>
      <c r="C736" s="50" t="s">
        <v>1453</v>
      </c>
      <c r="D736" s="242">
        <v>0</v>
      </c>
      <c r="E736" s="242"/>
      <c r="F736" s="52" t="str">
        <f t="shared" si="12"/>
        <v>-</v>
      </c>
    </row>
    <row r="737" spans="1:6" ht="12.75" customHeight="1" x14ac:dyDescent="0.2">
      <c r="A737" s="53">
        <v>34215</v>
      </c>
      <c r="B737" s="85" t="s">
        <v>1454</v>
      </c>
      <c r="C737" s="50" t="s">
        <v>1455</v>
      </c>
      <c r="D737" s="242">
        <v>0</v>
      </c>
      <c r="E737" s="242"/>
      <c r="F737" s="52" t="str">
        <f t="shared" si="12"/>
        <v>-</v>
      </c>
    </row>
    <row r="738" spans="1:6" ht="12.75" customHeight="1" x14ac:dyDescent="0.2">
      <c r="A738" s="53">
        <v>34216</v>
      </c>
      <c r="B738" s="85" t="s">
        <v>1456</v>
      </c>
      <c r="C738" s="50" t="s">
        <v>1457</v>
      </c>
      <c r="D738" s="242">
        <v>0</v>
      </c>
      <c r="E738" s="242"/>
      <c r="F738" s="52" t="str">
        <f t="shared" si="12"/>
        <v>-</v>
      </c>
    </row>
    <row r="739" spans="1:6" ht="12.75" customHeight="1" x14ac:dyDescent="0.2">
      <c r="A739" s="53">
        <v>34222</v>
      </c>
      <c r="B739" s="85" t="s">
        <v>1458</v>
      </c>
      <c r="C739" s="50" t="s">
        <v>1459</v>
      </c>
      <c r="D739" s="242">
        <v>0</v>
      </c>
      <c r="E739" s="242"/>
      <c r="F739" s="52" t="str">
        <f t="shared" si="12"/>
        <v>-</v>
      </c>
    </row>
    <row r="740" spans="1:6" ht="12.75" customHeight="1" x14ac:dyDescent="0.2">
      <c r="A740" s="53">
        <v>34223</v>
      </c>
      <c r="B740" s="85" t="s">
        <v>1460</v>
      </c>
      <c r="C740" s="50" t="s">
        <v>1461</v>
      </c>
      <c r="D740" s="242">
        <v>0</v>
      </c>
      <c r="E740" s="242"/>
      <c r="F740" s="52" t="str">
        <f t="shared" si="12"/>
        <v>-</v>
      </c>
    </row>
    <row r="741" spans="1:6" ht="24" x14ac:dyDescent="0.2">
      <c r="A741" s="53">
        <v>34224</v>
      </c>
      <c r="B741" s="85" t="s">
        <v>1462</v>
      </c>
      <c r="C741" s="50" t="s">
        <v>1463</v>
      </c>
      <c r="D741" s="242">
        <v>0</v>
      </c>
      <c r="E741" s="242"/>
      <c r="F741" s="52" t="str">
        <f t="shared" si="12"/>
        <v>-</v>
      </c>
    </row>
    <row r="742" spans="1:6" ht="24" x14ac:dyDescent="0.2">
      <c r="A742" s="53">
        <v>34233</v>
      </c>
      <c r="B742" s="85" t="s">
        <v>1464</v>
      </c>
      <c r="C742" s="50" t="s">
        <v>1465</v>
      </c>
      <c r="D742" s="242">
        <v>0</v>
      </c>
      <c r="E742" s="242"/>
      <c r="F742" s="52" t="str">
        <f t="shared" si="12"/>
        <v>-</v>
      </c>
    </row>
    <row r="743" spans="1:6" ht="24" x14ac:dyDescent="0.2">
      <c r="A743" s="53">
        <v>34234</v>
      </c>
      <c r="B743" s="232" t="s">
        <v>1466</v>
      </c>
      <c r="C743" s="50" t="s">
        <v>1467</v>
      </c>
      <c r="D743" s="242">
        <v>0</v>
      </c>
      <c r="E743" s="242"/>
      <c r="F743" s="52" t="str">
        <f t="shared" si="12"/>
        <v>-</v>
      </c>
    </row>
    <row r="744" spans="1:6" ht="24" x14ac:dyDescent="0.2">
      <c r="A744" s="53">
        <v>34235</v>
      </c>
      <c r="B744" s="232" t="s">
        <v>1468</v>
      </c>
      <c r="C744" s="50" t="s">
        <v>1469</v>
      </c>
      <c r="D744" s="242">
        <v>0</v>
      </c>
      <c r="E744" s="242"/>
      <c r="F744" s="52" t="str">
        <f t="shared" si="12"/>
        <v>-</v>
      </c>
    </row>
    <row r="745" spans="1:6" ht="12.75" customHeight="1" x14ac:dyDescent="0.2">
      <c r="A745" s="53">
        <v>34236</v>
      </c>
      <c r="B745" s="85" t="s">
        <v>1470</v>
      </c>
      <c r="C745" s="50" t="s">
        <v>1471</v>
      </c>
      <c r="D745" s="242">
        <v>0</v>
      </c>
      <c r="E745" s="242"/>
      <c r="F745" s="52" t="str">
        <f t="shared" si="12"/>
        <v>-</v>
      </c>
    </row>
    <row r="746" spans="1:6" ht="12.75" customHeight="1" x14ac:dyDescent="0.2">
      <c r="A746" s="53">
        <v>34237</v>
      </c>
      <c r="B746" s="85" t="s">
        <v>1472</v>
      </c>
      <c r="C746" s="50" t="s">
        <v>1473</v>
      </c>
      <c r="D746" s="242">
        <v>0</v>
      </c>
      <c r="E746" s="242"/>
      <c r="F746" s="52" t="str">
        <f t="shared" si="12"/>
        <v>-</v>
      </c>
    </row>
    <row r="747" spans="1:6" ht="12.75" customHeight="1" x14ac:dyDescent="0.2">
      <c r="A747" s="53">
        <v>34238</v>
      </c>
      <c r="B747" s="85" t="s">
        <v>1474</v>
      </c>
      <c r="C747" s="50" t="s">
        <v>1475</v>
      </c>
      <c r="D747" s="242">
        <v>0</v>
      </c>
      <c r="E747" s="242"/>
      <c r="F747" s="52" t="str">
        <f t="shared" si="12"/>
        <v>-</v>
      </c>
    </row>
    <row r="748" spans="1:6" ht="24" x14ac:dyDescent="0.2">
      <c r="A748" s="53">
        <v>34273</v>
      </c>
      <c r="B748" s="85" t="s">
        <v>1476</v>
      </c>
      <c r="C748" s="50" t="s">
        <v>1477</v>
      </c>
      <c r="D748" s="242">
        <v>0</v>
      </c>
      <c r="E748" s="242"/>
      <c r="F748" s="52" t="str">
        <f t="shared" si="12"/>
        <v>-</v>
      </c>
    </row>
    <row r="749" spans="1:6" ht="12.75" customHeight="1" x14ac:dyDescent="0.2">
      <c r="A749" s="53">
        <v>34274</v>
      </c>
      <c r="B749" s="85" t="s">
        <v>1478</v>
      </c>
      <c r="C749" s="50" t="s">
        <v>1479</v>
      </c>
      <c r="D749" s="242">
        <v>0</v>
      </c>
      <c r="E749" s="242"/>
      <c r="F749" s="52" t="str">
        <f t="shared" si="12"/>
        <v>-</v>
      </c>
    </row>
    <row r="750" spans="1:6" ht="12.75" customHeight="1" x14ac:dyDescent="0.2">
      <c r="A750" s="53">
        <v>34275</v>
      </c>
      <c r="B750" s="85" t="s">
        <v>1480</v>
      </c>
      <c r="C750" s="50" t="s">
        <v>1481</v>
      </c>
      <c r="D750" s="242">
        <v>0</v>
      </c>
      <c r="E750" s="242"/>
      <c r="F750" s="52" t="str">
        <f t="shared" si="12"/>
        <v>-</v>
      </c>
    </row>
    <row r="751" spans="1:6" ht="12.75" customHeight="1" x14ac:dyDescent="0.2">
      <c r="A751" s="53">
        <v>34281</v>
      </c>
      <c r="B751" s="85" t="s">
        <v>1482</v>
      </c>
      <c r="C751" s="50" t="s">
        <v>1483</v>
      </c>
      <c r="D751" s="242">
        <v>0</v>
      </c>
      <c r="E751" s="242"/>
      <c r="F751" s="52" t="str">
        <f t="shared" si="12"/>
        <v>-</v>
      </c>
    </row>
    <row r="752" spans="1:6" ht="12.75" customHeight="1" x14ac:dyDescent="0.2">
      <c r="A752" s="53">
        <v>34282</v>
      </c>
      <c r="B752" s="85" t="s">
        <v>1484</v>
      </c>
      <c r="C752" s="50" t="s">
        <v>1485</v>
      </c>
      <c r="D752" s="242">
        <v>0</v>
      </c>
      <c r="E752" s="242"/>
      <c r="F752" s="52" t="str">
        <f t="shared" si="12"/>
        <v>-</v>
      </c>
    </row>
    <row r="753" spans="1:6" ht="12.75" customHeight="1" x14ac:dyDescent="0.2">
      <c r="A753" s="53">
        <v>34283</v>
      </c>
      <c r="B753" s="85" t="s">
        <v>1486</v>
      </c>
      <c r="C753" s="50" t="s">
        <v>1487</v>
      </c>
      <c r="D753" s="242">
        <v>0</v>
      </c>
      <c r="E753" s="242"/>
      <c r="F753" s="52" t="str">
        <f t="shared" si="12"/>
        <v>-</v>
      </c>
    </row>
    <row r="754" spans="1:6" ht="12.75" customHeight="1" x14ac:dyDescent="0.2">
      <c r="A754" s="53">
        <v>34284</v>
      </c>
      <c r="B754" s="85" t="s">
        <v>1488</v>
      </c>
      <c r="C754" s="50" t="s">
        <v>1489</v>
      </c>
      <c r="D754" s="242">
        <v>0</v>
      </c>
      <c r="E754" s="242"/>
      <c r="F754" s="52" t="str">
        <f t="shared" si="12"/>
        <v>-</v>
      </c>
    </row>
    <row r="755" spans="1:6" ht="12.75" customHeight="1" x14ac:dyDescent="0.2">
      <c r="A755" s="53">
        <v>34285</v>
      </c>
      <c r="B755" s="85" t="s">
        <v>1490</v>
      </c>
      <c r="C755" s="50" t="s">
        <v>1491</v>
      </c>
      <c r="D755" s="242">
        <v>0</v>
      </c>
      <c r="E755" s="242"/>
      <c r="F755" s="52" t="str">
        <f t="shared" si="12"/>
        <v>-</v>
      </c>
    </row>
    <row r="756" spans="1:6" ht="24" x14ac:dyDescent="0.2">
      <c r="A756" s="53">
        <v>34286</v>
      </c>
      <c r="B756" s="232" t="s">
        <v>1492</v>
      </c>
      <c r="C756" s="50" t="s">
        <v>1493</v>
      </c>
      <c r="D756" s="242">
        <v>0</v>
      </c>
      <c r="E756" s="242"/>
      <c r="F756" s="52" t="str">
        <f t="shared" si="12"/>
        <v>-</v>
      </c>
    </row>
    <row r="757" spans="1:6" ht="24" x14ac:dyDescent="0.2">
      <c r="A757" s="53">
        <v>34287</v>
      </c>
      <c r="B757" s="85" t="s">
        <v>1494</v>
      </c>
      <c r="C757" s="50" t="s">
        <v>1495</v>
      </c>
      <c r="D757" s="242">
        <v>0</v>
      </c>
      <c r="E757" s="242"/>
      <c r="F757" s="52" t="str">
        <f t="shared" si="12"/>
        <v>-</v>
      </c>
    </row>
    <row r="758" spans="1:6" ht="12.75" customHeight="1" x14ac:dyDescent="0.2">
      <c r="A758" s="53">
        <v>34341</v>
      </c>
      <c r="B758" s="85" t="s">
        <v>1496</v>
      </c>
      <c r="C758" s="50" t="s">
        <v>1497</v>
      </c>
      <c r="D758" s="242">
        <v>0</v>
      </c>
      <c r="E758" s="242"/>
      <c r="F758" s="52" t="str">
        <f t="shared" si="12"/>
        <v>-</v>
      </c>
    </row>
    <row r="759" spans="1:6" ht="12.75" customHeight="1" x14ac:dyDescent="0.2">
      <c r="A759" s="53">
        <v>35231</v>
      </c>
      <c r="B759" s="85" t="s">
        <v>1498</v>
      </c>
      <c r="C759" s="50" t="s">
        <v>1499</v>
      </c>
      <c r="D759" s="242">
        <v>0</v>
      </c>
      <c r="E759" s="242"/>
      <c r="F759" s="52" t="str">
        <f t="shared" si="12"/>
        <v>-</v>
      </c>
    </row>
    <row r="760" spans="1:6" ht="12.75" customHeight="1" x14ac:dyDescent="0.2">
      <c r="A760" s="53">
        <v>35232</v>
      </c>
      <c r="B760" s="85" t="s">
        <v>1500</v>
      </c>
      <c r="C760" s="50" t="s">
        <v>1501</v>
      </c>
      <c r="D760" s="242">
        <v>0</v>
      </c>
      <c r="E760" s="242"/>
      <c r="F760" s="52" t="str">
        <f t="shared" si="12"/>
        <v>-</v>
      </c>
    </row>
    <row r="761" spans="1:6" ht="12.75" customHeight="1" x14ac:dyDescent="0.2">
      <c r="A761" s="53">
        <v>36313</v>
      </c>
      <c r="B761" s="85" t="s">
        <v>1502</v>
      </c>
      <c r="C761" s="50" t="s">
        <v>1503</v>
      </c>
      <c r="D761" s="242">
        <v>0</v>
      </c>
      <c r="E761" s="242"/>
      <c r="F761" s="52" t="str">
        <f t="shared" si="12"/>
        <v>-</v>
      </c>
    </row>
    <row r="762" spans="1:6" ht="12.75" customHeight="1" x14ac:dyDescent="0.2">
      <c r="A762" s="53">
        <v>36314</v>
      </c>
      <c r="B762" s="85" t="s">
        <v>1504</v>
      </c>
      <c r="C762" s="50" t="s">
        <v>1505</v>
      </c>
      <c r="D762" s="242">
        <v>0</v>
      </c>
      <c r="E762" s="242"/>
      <c r="F762" s="52" t="str">
        <f t="shared" si="12"/>
        <v>-</v>
      </c>
    </row>
    <row r="763" spans="1:6" ht="12.75" customHeight="1" x14ac:dyDescent="0.2">
      <c r="A763" s="53">
        <v>36315</v>
      </c>
      <c r="B763" s="85" t="s">
        <v>1506</v>
      </c>
      <c r="C763" s="50" t="s">
        <v>1507</v>
      </c>
      <c r="D763" s="242">
        <v>0</v>
      </c>
      <c r="E763" s="242"/>
      <c r="F763" s="52" t="str">
        <f t="shared" si="12"/>
        <v>-</v>
      </c>
    </row>
    <row r="764" spans="1:6" ht="12.75" customHeight="1" x14ac:dyDescent="0.2">
      <c r="A764" s="53">
        <v>36316</v>
      </c>
      <c r="B764" s="85" t="s">
        <v>1508</v>
      </c>
      <c r="C764" s="50" t="s">
        <v>1509</v>
      </c>
      <c r="D764" s="242">
        <v>0</v>
      </c>
      <c r="E764" s="242"/>
      <c r="F764" s="52" t="str">
        <f t="shared" si="12"/>
        <v>-</v>
      </c>
    </row>
    <row r="765" spans="1:6" ht="12.75" customHeight="1" x14ac:dyDescent="0.2">
      <c r="A765" s="53">
        <v>36317</v>
      </c>
      <c r="B765" s="85" t="s">
        <v>1510</v>
      </c>
      <c r="C765" s="50" t="s">
        <v>1511</v>
      </c>
      <c r="D765" s="242">
        <v>0</v>
      </c>
      <c r="E765" s="242"/>
      <c r="F765" s="52" t="str">
        <f t="shared" si="12"/>
        <v>-</v>
      </c>
    </row>
    <row r="766" spans="1:6" ht="12.75" customHeight="1" x14ac:dyDescent="0.2">
      <c r="A766" s="53">
        <v>36318</v>
      </c>
      <c r="B766" s="85" t="s">
        <v>1512</v>
      </c>
      <c r="C766" s="50" t="s">
        <v>1513</v>
      </c>
      <c r="D766" s="242">
        <v>0</v>
      </c>
      <c r="E766" s="242"/>
      <c r="F766" s="52" t="str">
        <f t="shared" si="12"/>
        <v>-</v>
      </c>
    </row>
    <row r="767" spans="1:6" ht="24" x14ac:dyDescent="0.2">
      <c r="A767" s="53">
        <v>36319</v>
      </c>
      <c r="B767" s="232" t="s">
        <v>1514</v>
      </c>
      <c r="C767" s="50" t="s">
        <v>1515</v>
      </c>
      <c r="D767" s="242">
        <v>0</v>
      </c>
      <c r="E767" s="242"/>
      <c r="F767" s="52" t="str">
        <f t="shared" si="12"/>
        <v>-</v>
      </c>
    </row>
    <row r="768" spans="1:6" ht="12.75" customHeight="1" x14ac:dyDescent="0.2">
      <c r="A768" s="53">
        <v>36323</v>
      </c>
      <c r="B768" s="85" t="s">
        <v>1516</v>
      </c>
      <c r="C768" s="50" t="s">
        <v>1517</v>
      </c>
      <c r="D768" s="242">
        <v>0</v>
      </c>
      <c r="E768" s="242"/>
      <c r="F768" s="52" t="str">
        <f t="shared" si="12"/>
        <v>-</v>
      </c>
    </row>
    <row r="769" spans="1:6" ht="12.75" customHeight="1" x14ac:dyDescent="0.2">
      <c r="A769" s="53">
        <v>36324</v>
      </c>
      <c r="B769" s="85" t="s">
        <v>1518</v>
      </c>
      <c r="C769" s="50" t="s">
        <v>1519</v>
      </c>
      <c r="D769" s="242">
        <v>0</v>
      </c>
      <c r="E769" s="242"/>
      <c r="F769" s="52" t="str">
        <f t="shared" si="12"/>
        <v>-</v>
      </c>
    </row>
    <row r="770" spans="1:6" ht="12.75" customHeight="1" x14ac:dyDescent="0.2">
      <c r="A770" s="53">
        <v>36325</v>
      </c>
      <c r="B770" s="85" t="s">
        <v>1520</v>
      </c>
      <c r="C770" s="50" t="s">
        <v>1521</v>
      </c>
      <c r="D770" s="242">
        <v>0</v>
      </c>
      <c r="E770" s="242"/>
      <c r="F770" s="52" t="str">
        <f t="shared" si="12"/>
        <v>-</v>
      </c>
    </row>
    <row r="771" spans="1:6" ht="12.75" customHeight="1" x14ac:dyDescent="0.2">
      <c r="A771" s="53">
        <v>36326</v>
      </c>
      <c r="B771" s="85" t="s">
        <v>1522</v>
      </c>
      <c r="C771" s="50" t="s">
        <v>1523</v>
      </c>
      <c r="D771" s="242">
        <v>0</v>
      </c>
      <c r="E771" s="242"/>
      <c r="F771" s="52" t="str">
        <f t="shared" si="12"/>
        <v>-</v>
      </c>
    </row>
    <row r="772" spans="1:6" ht="12.75" customHeight="1" x14ac:dyDescent="0.2">
      <c r="A772" s="53">
        <v>36327</v>
      </c>
      <c r="B772" s="85" t="s">
        <v>1524</v>
      </c>
      <c r="C772" s="50" t="s">
        <v>1525</v>
      </c>
      <c r="D772" s="242">
        <v>0</v>
      </c>
      <c r="E772" s="242"/>
      <c r="F772" s="52" t="str">
        <f t="shared" si="12"/>
        <v>-</v>
      </c>
    </row>
    <row r="773" spans="1:6" ht="24" x14ac:dyDescent="0.2">
      <c r="A773" s="53">
        <v>36328</v>
      </c>
      <c r="B773" s="85" t="s">
        <v>1526</v>
      </c>
      <c r="C773" s="50" t="s">
        <v>1527</v>
      </c>
      <c r="D773" s="242">
        <v>0</v>
      </c>
      <c r="E773" s="242"/>
      <c r="F773" s="52" t="str">
        <f t="shared" si="12"/>
        <v>-</v>
      </c>
    </row>
    <row r="774" spans="1:6" ht="24" x14ac:dyDescent="0.2">
      <c r="A774" s="53">
        <v>36329</v>
      </c>
      <c r="B774" s="232" t="s">
        <v>1528</v>
      </c>
      <c r="C774" s="50" t="s">
        <v>1529</v>
      </c>
      <c r="D774" s="242">
        <v>0</v>
      </c>
      <c r="E774" s="242"/>
      <c r="F774" s="52" t="str">
        <f t="shared" si="12"/>
        <v>-</v>
      </c>
    </row>
    <row r="775" spans="1:6" ht="12.75" customHeight="1" x14ac:dyDescent="0.2">
      <c r="A775" s="53" t="s">
        <v>1530</v>
      </c>
      <c r="B775" s="232" t="s">
        <v>1531</v>
      </c>
      <c r="C775" s="54" t="s">
        <v>1530</v>
      </c>
      <c r="D775" s="242">
        <v>0</v>
      </c>
      <c r="E775" s="242"/>
      <c r="F775" s="52" t="str">
        <f t="shared" si="12"/>
        <v>-</v>
      </c>
    </row>
    <row r="776" spans="1:6" ht="12.75" customHeight="1" x14ac:dyDescent="0.2">
      <c r="A776" s="53" t="s">
        <v>1532</v>
      </c>
      <c r="B776" s="232" t="s">
        <v>1533</v>
      </c>
      <c r="C776" s="54" t="s">
        <v>1532</v>
      </c>
      <c r="D776" s="242">
        <v>0</v>
      </c>
      <c r="E776" s="242"/>
      <c r="F776" s="52" t="str">
        <f t="shared" si="12"/>
        <v>-</v>
      </c>
    </row>
    <row r="777" spans="1:6" ht="12.75" customHeight="1" x14ac:dyDescent="0.2">
      <c r="A777" s="53" t="s">
        <v>1534</v>
      </c>
      <c r="B777" s="232" t="s">
        <v>1535</v>
      </c>
      <c r="C777" s="54" t="s">
        <v>1534</v>
      </c>
      <c r="D777" s="242">
        <v>0</v>
      </c>
      <c r="E777" s="242"/>
      <c r="F777" s="52" t="str">
        <f t="shared" si="12"/>
        <v>-</v>
      </c>
    </row>
    <row r="778" spans="1:6" ht="12.75" customHeight="1" x14ac:dyDescent="0.2">
      <c r="A778" s="53" t="s">
        <v>1536</v>
      </c>
      <c r="B778" s="232" t="s">
        <v>1537</v>
      </c>
      <c r="C778" s="54" t="s">
        <v>1536</v>
      </c>
      <c r="D778" s="242">
        <v>0</v>
      </c>
      <c r="E778" s="242"/>
      <c r="F778" s="52" t="str">
        <f t="shared" si="12"/>
        <v>-</v>
      </c>
    </row>
    <row r="779" spans="1:6" ht="24" x14ac:dyDescent="0.2">
      <c r="A779" s="53" t="s">
        <v>1538</v>
      </c>
      <c r="B779" s="232" t="s">
        <v>1539</v>
      </c>
      <c r="C779" s="54" t="s">
        <v>1538</v>
      </c>
      <c r="D779" s="242">
        <v>0</v>
      </c>
      <c r="E779" s="242"/>
      <c r="F779" s="52" t="str">
        <f t="shared" si="12"/>
        <v>-</v>
      </c>
    </row>
    <row r="780" spans="1:6" ht="24" x14ac:dyDescent="0.2">
      <c r="A780" s="53" t="s">
        <v>1540</v>
      </c>
      <c r="B780" s="232" t="s">
        <v>1541</v>
      </c>
      <c r="C780" s="54" t="s">
        <v>1540</v>
      </c>
      <c r="D780" s="242">
        <v>0</v>
      </c>
      <c r="E780" s="242"/>
      <c r="F780" s="52" t="str">
        <f t="shared" si="12"/>
        <v>-</v>
      </c>
    </row>
    <row r="781" spans="1:6" ht="12.75" customHeight="1" x14ac:dyDescent="0.2">
      <c r="A781" s="53" t="s">
        <v>1542</v>
      </c>
      <c r="B781" s="232" t="s">
        <v>1543</v>
      </c>
      <c r="C781" s="54" t="s">
        <v>1542</v>
      </c>
      <c r="D781" s="242">
        <v>0</v>
      </c>
      <c r="E781" s="242"/>
      <c r="F781" s="52" t="str">
        <f t="shared" si="12"/>
        <v>-</v>
      </c>
    </row>
    <row r="782" spans="1:6" ht="24" x14ac:dyDescent="0.2">
      <c r="A782" s="53" t="s">
        <v>1544</v>
      </c>
      <c r="B782" s="232" t="s">
        <v>1545</v>
      </c>
      <c r="C782" s="54" t="s">
        <v>1544</v>
      </c>
      <c r="D782" s="242">
        <v>0</v>
      </c>
      <c r="E782" s="242"/>
      <c r="F782" s="52" t="str">
        <f t="shared" si="12"/>
        <v>-</v>
      </c>
    </row>
    <row r="783" spans="1:6" ht="12.75" customHeight="1" x14ac:dyDescent="0.2">
      <c r="A783" s="53" t="s">
        <v>1546</v>
      </c>
      <c r="B783" s="232" t="s">
        <v>1547</v>
      </c>
      <c r="C783" s="54" t="s">
        <v>1546</v>
      </c>
      <c r="D783" s="242">
        <v>0</v>
      </c>
      <c r="E783" s="242"/>
      <c r="F783" s="52" t="str">
        <f t="shared" si="12"/>
        <v>-</v>
      </c>
    </row>
    <row r="784" spans="1:6" ht="12.75" customHeight="1" x14ac:dyDescent="0.2">
      <c r="A784" s="53" t="s">
        <v>1548</v>
      </c>
      <c r="B784" s="232" t="s">
        <v>1549</v>
      </c>
      <c r="C784" s="54" t="s">
        <v>1548</v>
      </c>
      <c r="D784" s="242">
        <v>0</v>
      </c>
      <c r="E784" s="242"/>
      <c r="F784" s="52" t="str">
        <f t="shared" si="12"/>
        <v>-</v>
      </c>
    </row>
    <row r="785" spans="1:6" ht="24" x14ac:dyDescent="0.2">
      <c r="A785" s="53" t="s">
        <v>1550</v>
      </c>
      <c r="B785" s="232" t="s">
        <v>1551</v>
      </c>
      <c r="C785" s="54" t="s">
        <v>1550</v>
      </c>
      <c r="D785" s="242">
        <v>0</v>
      </c>
      <c r="E785" s="242"/>
      <c r="F785" s="52" t="str">
        <f t="shared" si="12"/>
        <v>-</v>
      </c>
    </row>
    <row r="786" spans="1:6" ht="24" x14ac:dyDescent="0.2">
      <c r="A786" s="53" t="s">
        <v>1552</v>
      </c>
      <c r="B786" s="232" t="s">
        <v>1553</v>
      </c>
      <c r="C786" s="54" t="s">
        <v>1552</v>
      </c>
      <c r="D786" s="242">
        <v>0</v>
      </c>
      <c r="E786" s="242"/>
      <c r="F786" s="52" t="str">
        <f t="shared" si="12"/>
        <v>-</v>
      </c>
    </row>
    <row r="787" spans="1:6" ht="24" x14ac:dyDescent="0.2">
      <c r="A787" s="53" t="s">
        <v>1554</v>
      </c>
      <c r="B787" s="232" t="s">
        <v>1555</v>
      </c>
      <c r="C787" s="54" t="s">
        <v>1554</v>
      </c>
      <c r="D787" s="242">
        <v>0</v>
      </c>
      <c r="E787" s="242"/>
      <c r="F787" s="52" t="str">
        <f t="shared" si="12"/>
        <v>-</v>
      </c>
    </row>
    <row r="788" spans="1:6" ht="24" x14ac:dyDescent="0.2">
      <c r="A788" s="53" t="s">
        <v>1556</v>
      </c>
      <c r="B788" s="232" t="s">
        <v>1557</v>
      </c>
      <c r="C788" s="54" t="s">
        <v>1556</v>
      </c>
      <c r="D788" s="242">
        <v>0</v>
      </c>
      <c r="E788" s="242"/>
      <c r="F788" s="52" t="str">
        <f t="shared" si="12"/>
        <v>-</v>
      </c>
    </row>
    <row r="789" spans="1:6" ht="24" x14ac:dyDescent="0.2">
      <c r="A789" s="53" t="s">
        <v>1558</v>
      </c>
      <c r="B789" s="232" t="s">
        <v>1559</v>
      </c>
      <c r="C789" s="54" t="s">
        <v>1558</v>
      </c>
      <c r="D789" s="242">
        <v>0</v>
      </c>
      <c r="E789" s="242"/>
      <c r="F789" s="52" t="str">
        <f t="shared" si="12"/>
        <v>-</v>
      </c>
    </row>
    <row r="790" spans="1:6" ht="24" x14ac:dyDescent="0.2">
      <c r="A790" s="53" t="s">
        <v>1560</v>
      </c>
      <c r="B790" s="85" t="s">
        <v>1561</v>
      </c>
      <c r="C790" s="50" t="s">
        <v>1560</v>
      </c>
      <c r="D790" s="242">
        <v>0</v>
      </c>
      <c r="E790" s="242"/>
      <c r="F790" s="52" t="str">
        <f t="shared" si="12"/>
        <v>-</v>
      </c>
    </row>
    <row r="791" spans="1:6" ht="24" x14ac:dyDescent="0.2">
      <c r="A791" s="53" t="s">
        <v>1562</v>
      </c>
      <c r="B791" s="85" t="s">
        <v>1563</v>
      </c>
      <c r="C791" s="50" t="s">
        <v>1562</v>
      </c>
      <c r="D791" s="242">
        <v>0</v>
      </c>
      <c r="E791" s="242"/>
      <c r="F791" s="52" t="str">
        <f t="shared" si="12"/>
        <v>-</v>
      </c>
    </row>
    <row r="792" spans="1:6" ht="24" x14ac:dyDescent="0.2">
      <c r="A792" s="53" t="s">
        <v>1564</v>
      </c>
      <c r="B792" s="85" t="s">
        <v>1565</v>
      </c>
      <c r="C792" s="50" t="s">
        <v>1564</v>
      </c>
      <c r="D792" s="242">
        <v>0</v>
      </c>
      <c r="E792" s="242"/>
      <c r="F792" s="52" t="str">
        <f t="shared" si="12"/>
        <v>-</v>
      </c>
    </row>
    <row r="793" spans="1:6" ht="24" x14ac:dyDescent="0.2">
      <c r="A793" s="53" t="s">
        <v>1566</v>
      </c>
      <c r="B793" s="85" t="s">
        <v>1567</v>
      </c>
      <c r="C793" s="50" t="s">
        <v>1566</v>
      </c>
      <c r="D793" s="242">
        <v>0</v>
      </c>
      <c r="E793" s="242"/>
      <c r="F793" s="52" t="str">
        <f t="shared" si="12"/>
        <v>-</v>
      </c>
    </row>
    <row r="794" spans="1:6" ht="12.75" customHeight="1" x14ac:dyDescent="0.2">
      <c r="A794" s="53" t="s">
        <v>1568</v>
      </c>
      <c r="B794" s="85" t="s">
        <v>1569</v>
      </c>
      <c r="C794" s="50" t="s">
        <v>1568</v>
      </c>
      <c r="D794" s="242">
        <v>0</v>
      </c>
      <c r="E794" s="242"/>
      <c r="F794" s="52" t="str">
        <f t="shared" si="12"/>
        <v>-</v>
      </c>
    </row>
    <row r="795" spans="1:6" ht="12.75" customHeight="1" x14ac:dyDescent="0.2">
      <c r="A795" s="53" t="s">
        <v>1570</v>
      </c>
      <c r="B795" s="85" t="s">
        <v>1571</v>
      </c>
      <c r="C795" s="50" t="s">
        <v>1570</v>
      </c>
      <c r="D795" s="242">
        <v>0</v>
      </c>
      <c r="E795" s="242"/>
      <c r="F795" s="52" t="str">
        <f t="shared" si="12"/>
        <v>-</v>
      </c>
    </row>
    <row r="796" spans="1:6" ht="12.75" customHeight="1" x14ac:dyDescent="0.2">
      <c r="A796" s="53" t="s">
        <v>1572</v>
      </c>
      <c r="B796" s="85" t="s">
        <v>1573</v>
      </c>
      <c r="C796" s="50" t="s">
        <v>1572</v>
      </c>
      <c r="D796" s="242">
        <v>0</v>
      </c>
      <c r="E796" s="242"/>
      <c r="F796" s="52" t="str">
        <f t="shared" si="12"/>
        <v>-</v>
      </c>
    </row>
    <row r="797" spans="1:6" ht="24" x14ac:dyDescent="0.2">
      <c r="A797" s="53" t="s">
        <v>1574</v>
      </c>
      <c r="B797" s="85" t="s">
        <v>1575</v>
      </c>
      <c r="C797" s="50" t="s">
        <v>1574</v>
      </c>
      <c r="D797" s="242">
        <v>0</v>
      </c>
      <c r="E797" s="242"/>
      <c r="F797" s="52" t="str">
        <f t="shared" si="12"/>
        <v>-</v>
      </c>
    </row>
    <row r="798" spans="1:6" ht="24" x14ac:dyDescent="0.2">
      <c r="A798" s="53" t="s">
        <v>1576</v>
      </c>
      <c r="B798" s="85" t="s">
        <v>1577</v>
      </c>
      <c r="C798" s="50" t="s">
        <v>1576</v>
      </c>
      <c r="D798" s="242">
        <v>0</v>
      </c>
      <c r="E798" s="242"/>
      <c r="F798" s="52" t="str">
        <f t="shared" si="12"/>
        <v>-</v>
      </c>
    </row>
    <row r="799" spans="1:6" ht="24" x14ac:dyDescent="0.2">
      <c r="A799" s="53" t="s">
        <v>1578</v>
      </c>
      <c r="B799" s="85" t="s">
        <v>1579</v>
      </c>
      <c r="C799" s="50" t="s">
        <v>1578</v>
      </c>
      <c r="D799" s="242">
        <v>0</v>
      </c>
      <c r="E799" s="242"/>
      <c r="F799" s="52" t="str">
        <f t="shared" si="12"/>
        <v>-</v>
      </c>
    </row>
    <row r="800" spans="1:6" ht="24" x14ac:dyDescent="0.2">
      <c r="A800" s="53" t="s">
        <v>1580</v>
      </c>
      <c r="B800" s="85" t="s">
        <v>1581</v>
      </c>
      <c r="C800" s="50" t="s">
        <v>1580</v>
      </c>
      <c r="D800" s="242">
        <v>0</v>
      </c>
      <c r="E800" s="242"/>
      <c r="F800" s="52" t="str">
        <f t="shared" si="12"/>
        <v>-</v>
      </c>
    </row>
    <row r="801" spans="1:6" ht="24" x14ac:dyDescent="0.2">
      <c r="A801" s="53" t="s">
        <v>1582</v>
      </c>
      <c r="B801" s="85" t="s">
        <v>1583</v>
      </c>
      <c r="C801" s="50" t="s">
        <v>1582</v>
      </c>
      <c r="D801" s="242">
        <v>0</v>
      </c>
      <c r="E801" s="242"/>
      <c r="F801" s="52" t="str">
        <f t="shared" si="12"/>
        <v>-</v>
      </c>
    </row>
    <row r="802" spans="1:6" ht="24" x14ac:dyDescent="0.2">
      <c r="A802" s="53" t="s">
        <v>1584</v>
      </c>
      <c r="B802" s="85" t="s">
        <v>1585</v>
      </c>
      <c r="C802" s="50" t="s">
        <v>1584</v>
      </c>
      <c r="D802" s="242">
        <v>0</v>
      </c>
      <c r="E802" s="242"/>
      <c r="F802" s="52" t="str">
        <f t="shared" si="12"/>
        <v>-</v>
      </c>
    </row>
    <row r="803" spans="1:6" ht="24" x14ac:dyDescent="0.2">
      <c r="A803" s="53" t="s">
        <v>1586</v>
      </c>
      <c r="B803" s="85" t="s">
        <v>1587</v>
      </c>
      <c r="C803" s="50" t="s">
        <v>1586</v>
      </c>
      <c r="D803" s="242">
        <v>0</v>
      </c>
      <c r="E803" s="242"/>
      <c r="F803" s="52" t="str">
        <f t="shared" si="12"/>
        <v>-</v>
      </c>
    </row>
    <row r="804" spans="1:6" ht="12.75" customHeight="1" x14ac:dyDescent="0.2">
      <c r="A804" s="53" t="s">
        <v>1588</v>
      </c>
      <c r="B804" s="85" t="s">
        <v>1589</v>
      </c>
      <c r="C804" s="50" t="s">
        <v>1588</v>
      </c>
      <c r="D804" s="242">
        <v>0</v>
      </c>
      <c r="E804" s="242"/>
      <c r="F804" s="52" t="str">
        <f t="shared" si="12"/>
        <v>-</v>
      </c>
    </row>
    <row r="805" spans="1:6" ht="12.75" customHeight="1" x14ac:dyDescent="0.2">
      <c r="A805" s="53" t="s">
        <v>1590</v>
      </c>
      <c r="B805" s="85" t="s">
        <v>1591</v>
      </c>
      <c r="C805" s="50" t="s">
        <v>1590</v>
      </c>
      <c r="D805" s="242">
        <v>0</v>
      </c>
      <c r="E805" s="242"/>
      <c r="F805" s="52" t="str">
        <f t="shared" si="12"/>
        <v>-</v>
      </c>
    </row>
    <row r="806" spans="1:6" ht="24" x14ac:dyDescent="0.2">
      <c r="A806" s="53" t="s">
        <v>1592</v>
      </c>
      <c r="B806" s="85" t="s">
        <v>1593</v>
      </c>
      <c r="C806" s="50" t="s">
        <v>1592</v>
      </c>
      <c r="D806" s="242">
        <v>0</v>
      </c>
      <c r="E806" s="242"/>
      <c r="F806" s="52" t="str">
        <f t="shared" si="12"/>
        <v>-</v>
      </c>
    </row>
    <row r="807" spans="1:6" ht="24" x14ac:dyDescent="0.2">
      <c r="A807" s="53" t="s">
        <v>1594</v>
      </c>
      <c r="B807" s="85" t="s">
        <v>1595</v>
      </c>
      <c r="C807" s="50" t="s">
        <v>1594</v>
      </c>
      <c r="D807" s="242">
        <v>0</v>
      </c>
      <c r="E807" s="242"/>
      <c r="F807" s="52" t="str">
        <f t="shared" si="12"/>
        <v>-</v>
      </c>
    </row>
    <row r="808" spans="1:6" ht="12.75" customHeight="1" x14ac:dyDescent="0.2">
      <c r="A808" s="53" t="s">
        <v>1596</v>
      </c>
      <c r="B808" s="85" t="s">
        <v>1597</v>
      </c>
      <c r="C808" s="50" t="s">
        <v>1596</v>
      </c>
      <c r="D808" s="242">
        <v>0</v>
      </c>
      <c r="E808" s="242"/>
      <c r="F808" s="52" t="str">
        <f t="shared" si="12"/>
        <v>-</v>
      </c>
    </row>
    <row r="809" spans="1:6" ht="12.75" customHeight="1" x14ac:dyDescent="0.2">
      <c r="A809" s="53" t="s">
        <v>1598</v>
      </c>
      <c r="B809" s="85" t="s">
        <v>1599</v>
      </c>
      <c r="C809" s="50" t="s">
        <v>1598</v>
      </c>
      <c r="D809" s="242">
        <v>0</v>
      </c>
      <c r="E809" s="242"/>
      <c r="F809" s="52" t="str">
        <f t="shared" si="12"/>
        <v>-</v>
      </c>
    </row>
    <row r="810" spans="1:6" ht="12.75" customHeight="1" x14ac:dyDescent="0.2">
      <c r="A810" s="53" t="s">
        <v>1600</v>
      </c>
      <c r="B810" s="85" t="s">
        <v>1601</v>
      </c>
      <c r="C810" s="50" t="s">
        <v>1600</v>
      </c>
      <c r="D810" s="242">
        <v>0</v>
      </c>
      <c r="E810" s="242"/>
      <c r="F810" s="52" t="str">
        <f t="shared" si="12"/>
        <v>-</v>
      </c>
    </row>
    <row r="811" spans="1:6" ht="12.75" customHeight="1" x14ac:dyDescent="0.2">
      <c r="A811" s="53" t="s">
        <v>1602</v>
      </c>
      <c r="B811" s="85" t="s">
        <v>1603</v>
      </c>
      <c r="C811" s="50" t="s">
        <v>1602</v>
      </c>
      <c r="D811" s="242">
        <v>0</v>
      </c>
      <c r="E811" s="242"/>
      <c r="F811" s="52" t="str">
        <f t="shared" si="12"/>
        <v>-</v>
      </c>
    </row>
    <row r="812" spans="1:6" ht="12.75" customHeight="1" x14ac:dyDescent="0.2">
      <c r="A812" s="53" t="s">
        <v>1604</v>
      </c>
      <c r="B812" s="85" t="s">
        <v>1605</v>
      </c>
      <c r="C812" s="50" t="s">
        <v>1604</v>
      </c>
      <c r="D812" s="242">
        <v>0</v>
      </c>
      <c r="E812" s="242"/>
      <c r="F812" s="52" t="str">
        <f t="shared" si="12"/>
        <v>-</v>
      </c>
    </row>
    <row r="813" spans="1:6" ht="12.75" customHeight="1" x14ac:dyDescent="0.2">
      <c r="A813" s="53" t="s">
        <v>1606</v>
      </c>
      <c r="B813" s="85" t="s">
        <v>1607</v>
      </c>
      <c r="C813" s="50" t="s">
        <v>1606</v>
      </c>
      <c r="D813" s="242">
        <v>0</v>
      </c>
      <c r="E813" s="242"/>
      <c r="F813" s="52" t="str">
        <f t="shared" si="12"/>
        <v>-</v>
      </c>
    </row>
    <row r="814" spans="1:6" ht="12.75" customHeight="1" x14ac:dyDescent="0.2">
      <c r="A814" s="53" t="s">
        <v>1608</v>
      </c>
      <c r="B814" s="85" t="s">
        <v>1609</v>
      </c>
      <c r="C814" s="50" t="s">
        <v>1608</v>
      </c>
      <c r="D814" s="242">
        <v>0</v>
      </c>
      <c r="E814" s="242"/>
      <c r="F814" s="52" t="str">
        <f t="shared" si="12"/>
        <v>-</v>
      </c>
    </row>
    <row r="815" spans="1:6" ht="12.75" customHeight="1" x14ac:dyDescent="0.2">
      <c r="A815" s="53" t="s">
        <v>1610</v>
      </c>
      <c r="B815" s="85" t="s">
        <v>1611</v>
      </c>
      <c r="C815" s="50" t="s">
        <v>1610</v>
      </c>
      <c r="D815" s="242">
        <v>0</v>
      </c>
      <c r="E815" s="242"/>
      <c r="F815" s="52" t="str">
        <f t="shared" si="12"/>
        <v>-</v>
      </c>
    </row>
    <row r="816" spans="1:6" ht="12.75" customHeight="1" x14ac:dyDescent="0.2">
      <c r="A816" s="53" t="s">
        <v>1612</v>
      </c>
      <c r="B816" s="85" t="s">
        <v>1613</v>
      </c>
      <c r="C816" s="50" t="s">
        <v>1612</v>
      </c>
      <c r="D816" s="242">
        <v>0</v>
      </c>
      <c r="E816" s="242"/>
      <c r="F816" s="52" t="str">
        <f t="shared" si="12"/>
        <v>-</v>
      </c>
    </row>
    <row r="817" spans="1:6" ht="12.75" customHeight="1" x14ac:dyDescent="0.2">
      <c r="A817" s="53" t="s">
        <v>1614</v>
      </c>
      <c r="B817" s="85" t="s">
        <v>1615</v>
      </c>
      <c r="C817" s="50" t="s">
        <v>1614</v>
      </c>
      <c r="D817" s="242">
        <v>0</v>
      </c>
      <c r="E817" s="242"/>
      <c r="F817" s="52" t="str">
        <f t="shared" si="12"/>
        <v>-</v>
      </c>
    </row>
    <row r="818" spans="1:6" ht="12.75" customHeight="1" x14ac:dyDescent="0.2">
      <c r="A818" s="53" t="s">
        <v>1616</v>
      </c>
      <c r="B818" s="85" t="s">
        <v>1617</v>
      </c>
      <c r="C818" s="50" t="s">
        <v>1616</v>
      </c>
      <c r="D818" s="242">
        <v>0</v>
      </c>
      <c r="E818" s="242"/>
      <c r="F818" s="52" t="str">
        <f t="shared" si="12"/>
        <v>-</v>
      </c>
    </row>
    <row r="819" spans="1:6" ht="12.75" customHeight="1" x14ac:dyDescent="0.2">
      <c r="A819" s="53">
        <v>37215</v>
      </c>
      <c r="B819" s="85" t="s">
        <v>1618</v>
      </c>
      <c r="C819" s="50" t="s">
        <v>1619</v>
      </c>
      <c r="D819" s="242">
        <v>0</v>
      </c>
      <c r="E819" s="242"/>
      <c r="F819" s="52" t="str">
        <f t="shared" si="12"/>
        <v>-</v>
      </c>
    </row>
    <row r="820" spans="1:6" ht="24" x14ac:dyDescent="0.2">
      <c r="A820" s="53">
        <v>37216</v>
      </c>
      <c r="B820" s="232" t="s">
        <v>1620</v>
      </c>
      <c r="C820" s="50" t="s">
        <v>1621</v>
      </c>
      <c r="D820" s="242">
        <v>0</v>
      </c>
      <c r="E820" s="242"/>
      <c r="F820" s="52" t="str">
        <f t="shared" si="12"/>
        <v>-</v>
      </c>
    </row>
    <row r="821" spans="1:6" ht="12.75" customHeight="1" x14ac:dyDescent="0.2">
      <c r="A821" s="53">
        <v>37217</v>
      </c>
      <c r="B821" s="85" t="s">
        <v>1622</v>
      </c>
      <c r="C821" s="50" t="s">
        <v>1623</v>
      </c>
      <c r="D821" s="242">
        <v>0</v>
      </c>
      <c r="E821" s="242"/>
      <c r="F821" s="52" t="str">
        <f t="shared" si="12"/>
        <v>-</v>
      </c>
    </row>
    <row r="822" spans="1:6" ht="12.75" customHeight="1" x14ac:dyDescent="0.2">
      <c r="A822" s="53">
        <v>37218</v>
      </c>
      <c r="B822" s="85" t="s">
        <v>1624</v>
      </c>
      <c r="C822" s="50" t="s">
        <v>1625</v>
      </c>
      <c r="D822" s="242">
        <v>0</v>
      </c>
      <c r="E822" s="242"/>
      <c r="F822" s="52" t="str">
        <f t="shared" si="12"/>
        <v>-</v>
      </c>
    </row>
    <row r="823" spans="1:6" ht="12.75" customHeight="1" x14ac:dyDescent="0.2">
      <c r="A823" s="53">
        <v>37219</v>
      </c>
      <c r="B823" s="85" t="s">
        <v>1626</v>
      </c>
      <c r="C823" s="50" t="s">
        <v>1627</v>
      </c>
      <c r="D823" s="242">
        <v>0</v>
      </c>
      <c r="E823" s="242"/>
      <c r="F823" s="52" t="str">
        <f t="shared" si="12"/>
        <v>-</v>
      </c>
    </row>
    <row r="824" spans="1:6" ht="12.75" customHeight="1" x14ac:dyDescent="0.2">
      <c r="A824" s="53">
        <v>37221</v>
      </c>
      <c r="B824" s="85" t="s">
        <v>1628</v>
      </c>
      <c r="C824" s="50" t="s">
        <v>1629</v>
      </c>
      <c r="D824" s="242">
        <v>0</v>
      </c>
      <c r="E824" s="242"/>
      <c r="F824" s="52" t="str">
        <f t="shared" si="12"/>
        <v>-</v>
      </c>
    </row>
    <row r="825" spans="1:6" ht="12.75" customHeight="1" x14ac:dyDescent="0.2">
      <c r="A825" s="53" t="s">
        <v>1630</v>
      </c>
      <c r="B825" s="85" t="s">
        <v>1607</v>
      </c>
      <c r="C825" s="50" t="s">
        <v>1630</v>
      </c>
      <c r="D825" s="242">
        <v>0</v>
      </c>
      <c r="E825" s="242"/>
      <c r="F825" s="52" t="str">
        <f t="shared" si="12"/>
        <v>-</v>
      </c>
    </row>
    <row r="826" spans="1:6" ht="12.75" customHeight="1" x14ac:dyDescent="0.2">
      <c r="A826" s="53" t="s">
        <v>1631</v>
      </c>
      <c r="B826" s="85" t="s">
        <v>1632</v>
      </c>
      <c r="C826" s="50" t="s">
        <v>1631</v>
      </c>
      <c r="D826" s="242">
        <v>0</v>
      </c>
      <c r="E826" s="242"/>
      <c r="F826" s="52" t="str">
        <f t="shared" si="12"/>
        <v>-</v>
      </c>
    </row>
    <row r="827" spans="1:6" ht="12.75" customHeight="1" x14ac:dyDescent="0.2">
      <c r="A827" s="53" t="s">
        <v>1633</v>
      </c>
      <c r="B827" s="85" t="s">
        <v>1634</v>
      </c>
      <c r="C827" s="50" t="s">
        <v>1633</v>
      </c>
      <c r="D827" s="242">
        <v>0</v>
      </c>
      <c r="E827" s="242"/>
      <c r="F827" s="52" t="str">
        <f t="shared" si="12"/>
        <v>-</v>
      </c>
    </row>
    <row r="828" spans="1:6" ht="12.75" customHeight="1" x14ac:dyDescent="0.2">
      <c r="A828" s="53" t="s">
        <v>1635</v>
      </c>
      <c r="B828" s="85" t="s">
        <v>1636</v>
      </c>
      <c r="C828" s="50" t="s">
        <v>1635</v>
      </c>
      <c r="D828" s="242">
        <v>0</v>
      </c>
      <c r="E828" s="242"/>
      <c r="F828" s="52" t="str">
        <f t="shared" si="12"/>
        <v>-</v>
      </c>
    </row>
    <row r="829" spans="1:6" ht="12.75" customHeight="1" x14ac:dyDescent="0.2">
      <c r="A829" s="53">
        <v>38117</v>
      </c>
      <c r="B829" s="85" t="s">
        <v>1637</v>
      </c>
      <c r="C829" s="50" t="s">
        <v>1638</v>
      </c>
      <c r="D829" s="242">
        <v>0</v>
      </c>
      <c r="E829" s="242"/>
      <c r="F829" s="52" t="str">
        <f t="shared" si="12"/>
        <v>-</v>
      </c>
    </row>
    <row r="830" spans="1:6" ht="12.75" customHeight="1" x14ac:dyDescent="0.2">
      <c r="A830" s="53">
        <v>38612</v>
      </c>
      <c r="B830" s="85" t="s">
        <v>1639</v>
      </c>
      <c r="C830" s="50" t="s">
        <v>1640</v>
      </c>
      <c r="D830" s="242">
        <v>0</v>
      </c>
      <c r="E830" s="242"/>
      <c r="F830" s="52" t="str">
        <f t="shared" si="12"/>
        <v>-</v>
      </c>
    </row>
    <row r="831" spans="1:6" ht="12.75" customHeight="1" x14ac:dyDescent="0.2">
      <c r="A831" s="53">
        <v>38613</v>
      </c>
      <c r="B831" s="85" t="s">
        <v>1641</v>
      </c>
      <c r="C831" s="50" t="s">
        <v>1642</v>
      </c>
      <c r="D831" s="242">
        <v>0</v>
      </c>
      <c r="E831" s="242"/>
      <c r="F831" s="52" t="str">
        <f t="shared" si="12"/>
        <v>-</v>
      </c>
    </row>
    <row r="832" spans="1:6" ht="12.75" customHeight="1" x14ac:dyDescent="0.2">
      <c r="A832" s="53">
        <v>38614</v>
      </c>
      <c r="B832" s="85" t="s">
        <v>1643</v>
      </c>
      <c r="C832" s="50" t="s">
        <v>1644</v>
      </c>
      <c r="D832" s="242">
        <v>0</v>
      </c>
      <c r="E832" s="242"/>
      <c r="F832" s="52" t="str">
        <f t="shared" si="12"/>
        <v>-</v>
      </c>
    </row>
    <row r="833" spans="1:6" ht="12.75" customHeight="1" x14ac:dyDescent="0.2">
      <c r="A833" s="53">
        <v>38615</v>
      </c>
      <c r="B833" s="85" t="s">
        <v>1645</v>
      </c>
      <c r="C833" s="50" t="s">
        <v>1646</v>
      </c>
      <c r="D833" s="242">
        <v>0</v>
      </c>
      <c r="E833" s="242"/>
      <c r="F833" s="52" t="str">
        <f t="shared" si="12"/>
        <v>-</v>
      </c>
    </row>
    <row r="834" spans="1:6" ht="12.75" customHeight="1" x14ac:dyDescent="0.2">
      <c r="A834" s="53">
        <v>38622</v>
      </c>
      <c r="B834" s="85" t="s">
        <v>1647</v>
      </c>
      <c r="C834" s="50" t="s">
        <v>1648</v>
      </c>
      <c r="D834" s="242">
        <v>0</v>
      </c>
      <c r="E834" s="242"/>
      <c r="F834" s="52" t="str">
        <f t="shared" si="12"/>
        <v>-</v>
      </c>
    </row>
    <row r="835" spans="1:6" ht="12.75" customHeight="1" x14ac:dyDescent="0.2">
      <c r="A835" s="53">
        <v>38623</v>
      </c>
      <c r="B835" s="85" t="s">
        <v>1649</v>
      </c>
      <c r="C835" s="50" t="s">
        <v>1650</v>
      </c>
      <c r="D835" s="242">
        <v>0</v>
      </c>
      <c r="E835" s="242"/>
      <c r="F835" s="52" t="str">
        <f t="shared" si="12"/>
        <v>-</v>
      </c>
    </row>
    <row r="836" spans="1:6" ht="12.75" customHeight="1" x14ac:dyDescent="0.2">
      <c r="A836" s="53">
        <v>38624</v>
      </c>
      <c r="B836" s="85" t="s">
        <v>1651</v>
      </c>
      <c r="C836" s="50" t="s">
        <v>1652</v>
      </c>
      <c r="D836" s="242">
        <v>0</v>
      </c>
      <c r="E836" s="242"/>
      <c r="F836" s="52" t="str">
        <f t="shared" si="12"/>
        <v>-</v>
      </c>
    </row>
    <row r="837" spans="1:6" ht="12.75" customHeight="1" x14ac:dyDescent="0.2">
      <c r="A837" s="53">
        <v>38625</v>
      </c>
      <c r="B837" s="85" t="s">
        <v>1653</v>
      </c>
      <c r="C837" s="50" t="s">
        <v>1654</v>
      </c>
      <c r="D837" s="242">
        <v>0</v>
      </c>
      <c r="E837" s="242"/>
      <c r="F837" s="52" t="str">
        <f t="shared" si="12"/>
        <v>-</v>
      </c>
    </row>
    <row r="838" spans="1:6" ht="12.75" customHeight="1" x14ac:dyDescent="0.2">
      <c r="A838" s="53" t="s">
        <v>1655</v>
      </c>
      <c r="B838" s="85" t="s">
        <v>1656</v>
      </c>
      <c r="C838" s="50" t="s">
        <v>1655</v>
      </c>
      <c r="D838" s="242">
        <v>0</v>
      </c>
      <c r="E838" s="242"/>
      <c r="F838" s="52" t="str">
        <f t="shared" si="12"/>
        <v>-</v>
      </c>
    </row>
    <row r="839" spans="1:6" ht="12.75" customHeight="1" x14ac:dyDescent="0.2">
      <c r="A839" s="53">
        <v>38631</v>
      </c>
      <c r="B839" s="85" t="s">
        <v>1657</v>
      </c>
      <c r="C839" s="50" t="s">
        <v>1658</v>
      </c>
      <c r="D839" s="242">
        <v>0</v>
      </c>
      <c r="E839" s="242"/>
      <c r="F839" s="52" t="str">
        <f t="shared" si="12"/>
        <v>-</v>
      </c>
    </row>
    <row r="840" spans="1:6" ht="12.75" customHeight="1" x14ac:dyDescent="0.2">
      <c r="A840" s="53">
        <v>38632</v>
      </c>
      <c r="B840" s="85" t="s">
        <v>1659</v>
      </c>
      <c r="C840" s="50" t="s">
        <v>1660</v>
      </c>
      <c r="D840" s="242">
        <v>0</v>
      </c>
      <c r="E840" s="242"/>
      <c r="F840" s="52" t="str">
        <f t="shared" si="12"/>
        <v>-</v>
      </c>
    </row>
    <row r="841" spans="1:6" ht="12.75" customHeight="1" x14ac:dyDescent="0.2">
      <c r="A841" s="53">
        <v>38641</v>
      </c>
      <c r="B841" s="85" t="s">
        <v>1661</v>
      </c>
      <c r="C841" s="50" t="s">
        <v>1662</v>
      </c>
      <c r="D841" s="242">
        <v>0</v>
      </c>
      <c r="E841" s="242"/>
      <c r="F841" s="52" t="str">
        <f t="shared" si="12"/>
        <v>-</v>
      </c>
    </row>
    <row r="842" spans="1:6" ht="12.75" customHeight="1" x14ac:dyDescent="0.2">
      <c r="A842" s="53" t="s">
        <v>1663</v>
      </c>
      <c r="B842" s="85" t="s">
        <v>1664</v>
      </c>
      <c r="C842" s="50" t="s">
        <v>1663</v>
      </c>
      <c r="D842" s="242">
        <v>0</v>
      </c>
      <c r="E842" s="242"/>
      <c r="F842" s="52" t="str">
        <f t="shared" si="12"/>
        <v>-</v>
      </c>
    </row>
    <row r="843" spans="1:6" ht="24" x14ac:dyDescent="0.2">
      <c r="A843" s="53" t="s">
        <v>1665</v>
      </c>
      <c r="B843" s="85" t="s">
        <v>1666</v>
      </c>
      <c r="C843" s="54" t="s">
        <v>1665</v>
      </c>
      <c r="D843" s="242">
        <v>0</v>
      </c>
      <c r="E843" s="242"/>
      <c r="F843" s="52" t="str">
        <f t="shared" si="12"/>
        <v>-</v>
      </c>
    </row>
    <row r="844" spans="1:6" ht="24" x14ac:dyDescent="0.2">
      <c r="A844" s="53" t="s">
        <v>1667</v>
      </c>
      <c r="B844" s="85" t="s">
        <v>1668</v>
      </c>
      <c r="C844" s="54" t="s">
        <v>1667</v>
      </c>
      <c r="D844" s="242">
        <v>0</v>
      </c>
      <c r="E844" s="242"/>
      <c r="F844" s="52" t="str">
        <f t="shared" si="12"/>
        <v>-</v>
      </c>
    </row>
    <row r="845" spans="1:6" ht="12.75" customHeight="1" x14ac:dyDescent="0.2">
      <c r="A845" s="53" t="s">
        <v>1669</v>
      </c>
      <c r="B845" s="85" t="s">
        <v>1670</v>
      </c>
      <c r="C845" s="54" t="s">
        <v>1669</v>
      </c>
      <c r="D845" s="242">
        <v>0</v>
      </c>
      <c r="E845" s="242"/>
      <c r="F845" s="52" t="str">
        <f t="shared" si="12"/>
        <v>-</v>
      </c>
    </row>
    <row r="846" spans="1:6" ht="24" x14ac:dyDescent="0.2">
      <c r="A846" s="53">
        <v>81212</v>
      </c>
      <c r="B846" s="85" t="s">
        <v>1671</v>
      </c>
      <c r="C846" s="50" t="s">
        <v>1672</v>
      </c>
      <c r="D846" s="242">
        <v>0</v>
      </c>
      <c r="E846" s="242"/>
      <c r="F846" s="52" t="str">
        <f t="shared" si="12"/>
        <v>-</v>
      </c>
    </row>
    <row r="847" spans="1:6" ht="12.75" customHeight="1" x14ac:dyDescent="0.2">
      <c r="A847" s="53">
        <v>81322</v>
      </c>
      <c r="B847" s="85" t="s">
        <v>1673</v>
      </c>
      <c r="C847" s="50" t="s">
        <v>1674</v>
      </c>
      <c r="D847" s="242">
        <v>0</v>
      </c>
      <c r="E847" s="242"/>
      <c r="F847" s="52" t="str">
        <f t="shared" si="12"/>
        <v>-</v>
      </c>
    </row>
    <row r="848" spans="1:6" ht="24" x14ac:dyDescent="0.2">
      <c r="A848" s="53">
        <v>81332</v>
      </c>
      <c r="B848" s="85" t="s">
        <v>1675</v>
      </c>
      <c r="C848" s="50" t="s">
        <v>1676</v>
      </c>
      <c r="D848" s="242">
        <v>0</v>
      </c>
      <c r="E848" s="242"/>
      <c r="F848" s="52" t="str">
        <f t="shared" si="12"/>
        <v>-</v>
      </c>
    </row>
    <row r="849" spans="1:6" ht="24" x14ac:dyDescent="0.2">
      <c r="A849" s="53">
        <v>81342</v>
      </c>
      <c r="B849" s="85" t="s">
        <v>1677</v>
      </c>
      <c r="C849" s="50" t="s">
        <v>1678</v>
      </c>
      <c r="D849" s="242">
        <v>0</v>
      </c>
      <c r="E849" s="242"/>
      <c r="F849" s="52" t="str">
        <f t="shared" si="12"/>
        <v>-</v>
      </c>
    </row>
    <row r="850" spans="1:6" ht="12.75" customHeight="1" x14ac:dyDescent="0.2">
      <c r="A850" s="53">
        <v>81411</v>
      </c>
      <c r="B850" s="85" t="s">
        <v>1679</v>
      </c>
      <c r="C850" s="50" t="s">
        <v>1680</v>
      </c>
      <c r="D850" s="242">
        <v>0</v>
      </c>
      <c r="E850" s="242"/>
      <c r="F850" s="52" t="str">
        <f t="shared" si="12"/>
        <v>-</v>
      </c>
    </row>
    <row r="851" spans="1:6" ht="12.75" customHeight="1" x14ac:dyDescent="0.2">
      <c r="A851" s="53">
        <v>81412</v>
      </c>
      <c r="B851" s="85" t="s">
        <v>1681</v>
      </c>
      <c r="C851" s="50" t="s">
        <v>1682</v>
      </c>
      <c r="D851" s="242">
        <v>0</v>
      </c>
      <c r="E851" s="242"/>
      <c r="F851" s="52" t="str">
        <f t="shared" si="12"/>
        <v>-</v>
      </c>
    </row>
    <row r="852" spans="1:6" ht="24" x14ac:dyDescent="0.2">
      <c r="A852" s="53">
        <v>81532</v>
      </c>
      <c r="B852" s="232" t="s">
        <v>1683</v>
      </c>
      <c r="C852" s="50" t="s">
        <v>1684</v>
      </c>
      <c r="D852" s="242">
        <v>0</v>
      </c>
      <c r="E852" s="242"/>
      <c r="F852" s="52" t="str">
        <f t="shared" si="12"/>
        <v>-</v>
      </c>
    </row>
    <row r="853" spans="1:6" ht="24" x14ac:dyDescent="0.2">
      <c r="A853" s="53">
        <v>81542</v>
      </c>
      <c r="B853" s="232" t="s">
        <v>1685</v>
      </c>
      <c r="C853" s="50" t="s">
        <v>1686</v>
      </c>
      <c r="D853" s="242">
        <v>0</v>
      </c>
      <c r="E853" s="242"/>
      <c r="F853" s="52" t="str">
        <f t="shared" si="12"/>
        <v>-</v>
      </c>
    </row>
    <row r="854" spans="1:6" ht="24" x14ac:dyDescent="0.2">
      <c r="A854" s="53">
        <v>81552</v>
      </c>
      <c r="B854" s="85" t="s">
        <v>1687</v>
      </c>
      <c r="C854" s="50" t="s">
        <v>1688</v>
      </c>
      <c r="D854" s="242">
        <v>0</v>
      </c>
      <c r="E854" s="242"/>
      <c r="F854" s="52" t="str">
        <f t="shared" si="12"/>
        <v>-</v>
      </c>
    </row>
    <row r="855" spans="1:6" ht="24" x14ac:dyDescent="0.2">
      <c r="A855" s="53">
        <v>81631</v>
      </c>
      <c r="B855" s="232" t="s">
        <v>1689</v>
      </c>
      <c r="C855" s="50" t="s">
        <v>1690</v>
      </c>
      <c r="D855" s="242">
        <v>0</v>
      </c>
      <c r="E855" s="242"/>
      <c r="F855" s="52" t="str">
        <f t="shared" si="12"/>
        <v>-</v>
      </c>
    </row>
    <row r="856" spans="1:6" ht="24" x14ac:dyDescent="0.2">
      <c r="A856" s="53">
        <v>81632</v>
      </c>
      <c r="B856" s="85" t="s">
        <v>1691</v>
      </c>
      <c r="C856" s="50" t="s">
        <v>1692</v>
      </c>
      <c r="D856" s="242">
        <v>0</v>
      </c>
      <c r="E856" s="242"/>
      <c r="F856" s="52" t="str">
        <f t="shared" si="12"/>
        <v>-</v>
      </c>
    </row>
    <row r="857" spans="1:6" ht="12.75" customHeight="1" x14ac:dyDescent="0.2">
      <c r="A857" s="53">
        <v>81641</v>
      </c>
      <c r="B857" s="85" t="s">
        <v>1693</v>
      </c>
      <c r="C857" s="50" t="s">
        <v>1694</v>
      </c>
      <c r="D857" s="242">
        <v>0</v>
      </c>
      <c r="E857" s="242"/>
      <c r="F857" s="52" t="str">
        <f t="shared" si="12"/>
        <v>-</v>
      </c>
    </row>
    <row r="858" spans="1:6" ht="12.75" customHeight="1" x14ac:dyDescent="0.2">
      <c r="A858" s="53">
        <v>81642</v>
      </c>
      <c r="B858" s="85" t="s">
        <v>1695</v>
      </c>
      <c r="C858" s="50" t="s">
        <v>1696</v>
      </c>
      <c r="D858" s="242">
        <v>0</v>
      </c>
      <c r="E858" s="242"/>
      <c r="F858" s="52" t="str">
        <f t="shared" si="12"/>
        <v>-</v>
      </c>
    </row>
    <row r="859" spans="1:6" ht="12.75" customHeight="1" x14ac:dyDescent="0.2">
      <c r="A859" s="53">
        <v>81711</v>
      </c>
      <c r="B859" s="85" t="s">
        <v>1697</v>
      </c>
      <c r="C859" s="50" t="s">
        <v>1698</v>
      </c>
      <c r="D859" s="242">
        <v>0</v>
      </c>
      <c r="E859" s="242"/>
      <c r="F859" s="52" t="str">
        <f t="shared" si="12"/>
        <v>-</v>
      </c>
    </row>
    <row r="860" spans="1:6" ht="12.75" customHeight="1" x14ac:dyDescent="0.2">
      <c r="A860" s="53">
        <v>81712</v>
      </c>
      <c r="B860" s="85" t="s">
        <v>1699</v>
      </c>
      <c r="C860" s="50" t="s">
        <v>1700</v>
      </c>
      <c r="D860" s="242">
        <v>0</v>
      </c>
      <c r="E860" s="242"/>
      <c r="F860" s="52" t="str">
        <f t="shared" si="12"/>
        <v>-</v>
      </c>
    </row>
    <row r="861" spans="1:6" ht="12.75" customHeight="1" x14ac:dyDescent="0.2">
      <c r="A861" s="53">
        <v>81721</v>
      </c>
      <c r="B861" s="85" t="s">
        <v>1701</v>
      </c>
      <c r="C861" s="50" t="s">
        <v>1702</v>
      </c>
      <c r="D861" s="242">
        <v>0</v>
      </c>
      <c r="E861" s="242"/>
      <c r="F861" s="52" t="str">
        <f t="shared" si="12"/>
        <v>-</v>
      </c>
    </row>
    <row r="862" spans="1:6" ht="12.75" customHeight="1" x14ac:dyDescent="0.2">
      <c r="A862" s="53">
        <v>81722</v>
      </c>
      <c r="B862" s="85" t="s">
        <v>1703</v>
      </c>
      <c r="C862" s="50" t="s">
        <v>1704</v>
      </c>
      <c r="D862" s="242">
        <v>0</v>
      </c>
      <c r="E862" s="242"/>
      <c r="F862" s="52" t="str">
        <f t="shared" si="12"/>
        <v>-</v>
      </c>
    </row>
    <row r="863" spans="1:6" ht="12.75" customHeight="1" x14ac:dyDescent="0.2">
      <c r="A863" s="53">
        <v>81731</v>
      </c>
      <c r="B863" s="85" t="s">
        <v>1705</v>
      </c>
      <c r="C863" s="50" t="s">
        <v>1706</v>
      </c>
      <c r="D863" s="242">
        <v>0</v>
      </c>
      <c r="E863" s="242"/>
      <c r="F863" s="52" t="str">
        <f t="shared" si="12"/>
        <v>-</v>
      </c>
    </row>
    <row r="864" spans="1:6" ht="12.75" customHeight="1" x14ac:dyDescent="0.2">
      <c r="A864" s="53">
        <v>81732</v>
      </c>
      <c r="B864" s="85" t="s">
        <v>1707</v>
      </c>
      <c r="C864" s="50" t="s">
        <v>1708</v>
      </c>
      <c r="D864" s="242">
        <v>0</v>
      </c>
      <c r="E864" s="242"/>
      <c r="F864" s="52" t="str">
        <f t="shared" si="12"/>
        <v>-</v>
      </c>
    </row>
    <row r="865" spans="1:6" ht="12.75" customHeight="1" x14ac:dyDescent="0.2">
      <c r="A865" s="53">
        <v>81741</v>
      </c>
      <c r="B865" s="85" t="s">
        <v>1709</v>
      </c>
      <c r="C865" s="50" t="s">
        <v>1710</v>
      </c>
      <c r="D865" s="242">
        <v>0</v>
      </c>
      <c r="E865" s="242"/>
      <c r="F865" s="52" t="str">
        <f t="shared" si="12"/>
        <v>-</v>
      </c>
    </row>
    <row r="866" spans="1:6" ht="12.75" customHeight="1" x14ac:dyDescent="0.2">
      <c r="A866" s="53">
        <v>81742</v>
      </c>
      <c r="B866" s="85" t="s">
        <v>1711</v>
      </c>
      <c r="C866" s="50" t="s">
        <v>1712</v>
      </c>
      <c r="D866" s="242">
        <v>0</v>
      </c>
      <c r="E866" s="242"/>
      <c r="F866" s="52" t="str">
        <f t="shared" si="12"/>
        <v>-</v>
      </c>
    </row>
    <row r="867" spans="1:6" ht="12.75" customHeight="1" x14ac:dyDescent="0.2">
      <c r="A867" s="53">
        <v>81751</v>
      </c>
      <c r="B867" s="85" t="s">
        <v>1713</v>
      </c>
      <c r="C867" s="50" t="s">
        <v>1714</v>
      </c>
      <c r="D867" s="242">
        <v>0</v>
      </c>
      <c r="E867" s="242"/>
      <c r="F867" s="52" t="str">
        <f t="shared" si="12"/>
        <v>-</v>
      </c>
    </row>
    <row r="868" spans="1:6" ht="12.75" customHeight="1" x14ac:dyDescent="0.2">
      <c r="A868" s="53">
        <v>81752</v>
      </c>
      <c r="B868" s="85" t="s">
        <v>1715</v>
      </c>
      <c r="C868" s="50" t="s">
        <v>1716</v>
      </c>
      <c r="D868" s="242">
        <v>0</v>
      </c>
      <c r="E868" s="242"/>
      <c r="F868" s="52" t="str">
        <f t="shared" si="12"/>
        <v>-</v>
      </c>
    </row>
    <row r="869" spans="1:6" ht="24" x14ac:dyDescent="0.2">
      <c r="A869" s="53">
        <v>81761</v>
      </c>
      <c r="B869" s="232" t="s">
        <v>1717</v>
      </c>
      <c r="C869" s="50" t="s">
        <v>1718</v>
      </c>
      <c r="D869" s="242">
        <v>0</v>
      </c>
      <c r="E869" s="242"/>
      <c r="F869" s="52" t="str">
        <f t="shared" si="12"/>
        <v>-</v>
      </c>
    </row>
    <row r="870" spans="1:6" ht="24" x14ac:dyDescent="0.2">
      <c r="A870" s="53">
        <v>81762</v>
      </c>
      <c r="B870" s="232" t="s">
        <v>1719</v>
      </c>
      <c r="C870" s="50" t="s">
        <v>1720</v>
      </c>
      <c r="D870" s="242">
        <v>0</v>
      </c>
      <c r="E870" s="242"/>
      <c r="F870" s="52" t="str">
        <f t="shared" si="12"/>
        <v>-</v>
      </c>
    </row>
    <row r="871" spans="1:6" ht="24" x14ac:dyDescent="0.2">
      <c r="A871" s="53">
        <v>81771</v>
      </c>
      <c r="B871" s="85" t="s">
        <v>1721</v>
      </c>
      <c r="C871" s="50" t="s">
        <v>1722</v>
      </c>
      <c r="D871" s="242">
        <v>0</v>
      </c>
      <c r="E871" s="242"/>
      <c r="F871" s="52" t="str">
        <f t="shared" si="12"/>
        <v>-</v>
      </c>
    </row>
    <row r="872" spans="1:6" ht="24" x14ac:dyDescent="0.2">
      <c r="A872" s="53">
        <v>81772</v>
      </c>
      <c r="B872" s="85" t="s">
        <v>1723</v>
      </c>
      <c r="C872" s="50" t="s">
        <v>1724</v>
      </c>
      <c r="D872" s="242">
        <v>0</v>
      </c>
      <c r="E872" s="242"/>
      <c r="F872" s="52" t="str">
        <f t="shared" si="12"/>
        <v>-</v>
      </c>
    </row>
    <row r="873" spans="1:6" ht="12.75" customHeight="1" x14ac:dyDescent="0.2">
      <c r="A873" s="53">
        <v>82412</v>
      </c>
      <c r="B873" s="85" t="s">
        <v>1725</v>
      </c>
      <c r="C873" s="50" t="s">
        <v>1726</v>
      </c>
      <c r="D873" s="242">
        <v>0</v>
      </c>
      <c r="E873" s="242"/>
      <c r="F873" s="52" t="str">
        <f t="shared" si="12"/>
        <v>-</v>
      </c>
    </row>
    <row r="874" spans="1:6" ht="12.75" customHeight="1" x14ac:dyDescent="0.2">
      <c r="A874" s="53">
        <v>84132</v>
      </c>
      <c r="B874" s="85" t="s">
        <v>1727</v>
      </c>
      <c r="C874" s="50" t="s">
        <v>1728</v>
      </c>
      <c r="D874" s="242">
        <v>0</v>
      </c>
      <c r="E874" s="242"/>
      <c r="F874" s="52" t="str">
        <f t="shared" si="12"/>
        <v>-</v>
      </c>
    </row>
    <row r="875" spans="1:6" ht="12.75" customHeight="1" x14ac:dyDescent="0.2">
      <c r="A875" s="53">
        <v>84142</v>
      </c>
      <c r="B875" s="85" t="s">
        <v>1729</v>
      </c>
      <c r="C875" s="50" t="s">
        <v>1730</v>
      </c>
      <c r="D875" s="242">
        <v>0</v>
      </c>
      <c r="E875" s="242"/>
      <c r="F875" s="52" t="str">
        <f t="shared" si="12"/>
        <v>-</v>
      </c>
    </row>
    <row r="876" spans="1:6" ht="12.75" customHeight="1" x14ac:dyDescent="0.2">
      <c r="A876" s="53">
        <v>84152</v>
      </c>
      <c r="B876" s="85" t="s">
        <v>1731</v>
      </c>
      <c r="C876" s="50" t="s">
        <v>1732</v>
      </c>
      <c r="D876" s="242">
        <v>0</v>
      </c>
      <c r="E876" s="242"/>
      <c r="F876" s="52" t="str">
        <f t="shared" si="12"/>
        <v>-</v>
      </c>
    </row>
    <row r="877" spans="1:6" ht="12.75" customHeight="1" x14ac:dyDescent="0.2">
      <c r="A877" s="53">
        <v>84162</v>
      </c>
      <c r="B877" s="85" t="s">
        <v>1733</v>
      </c>
      <c r="C877" s="50" t="s">
        <v>1734</v>
      </c>
      <c r="D877" s="242">
        <v>0</v>
      </c>
      <c r="E877" s="242"/>
      <c r="F877" s="52" t="str">
        <f t="shared" si="12"/>
        <v>-</v>
      </c>
    </row>
    <row r="878" spans="1:6" ht="12.75" customHeight="1" x14ac:dyDescent="0.2">
      <c r="A878" s="53">
        <v>84221</v>
      </c>
      <c r="B878" s="85" t="s">
        <v>1735</v>
      </c>
      <c r="C878" s="50" t="s">
        <v>1736</v>
      </c>
      <c r="D878" s="242">
        <v>0</v>
      </c>
      <c r="E878" s="242"/>
      <c r="F878" s="52" t="str">
        <f t="shared" si="12"/>
        <v>-</v>
      </c>
    </row>
    <row r="879" spans="1:6" ht="12.75" customHeight="1" x14ac:dyDescent="0.2">
      <c r="A879" s="53">
        <v>84222</v>
      </c>
      <c r="B879" s="85" t="s">
        <v>1737</v>
      </c>
      <c r="C879" s="50" t="s">
        <v>1738</v>
      </c>
      <c r="D879" s="242">
        <v>0</v>
      </c>
      <c r="E879" s="242"/>
      <c r="F879" s="52" t="str">
        <f t="shared" si="12"/>
        <v>-</v>
      </c>
    </row>
    <row r="880" spans="1:6" ht="12.75" customHeight="1" x14ac:dyDescent="0.2">
      <c r="A880" s="53" t="s">
        <v>1739</v>
      </c>
      <c r="B880" s="85" t="s">
        <v>1740</v>
      </c>
      <c r="C880" s="50" t="s">
        <v>1739</v>
      </c>
      <c r="D880" s="242">
        <v>0</v>
      </c>
      <c r="E880" s="242"/>
      <c r="F880" s="52" t="str">
        <f t="shared" si="12"/>
        <v>-</v>
      </c>
    </row>
    <row r="881" spans="1:6" ht="12.75" customHeight="1" x14ac:dyDescent="0.2">
      <c r="A881" s="53">
        <v>84232</v>
      </c>
      <c r="B881" s="85" t="s">
        <v>1741</v>
      </c>
      <c r="C881" s="50" t="s">
        <v>1742</v>
      </c>
      <c r="D881" s="242">
        <v>0</v>
      </c>
      <c r="E881" s="242"/>
      <c r="F881" s="52" t="str">
        <f t="shared" si="12"/>
        <v>-</v>
      </c>
    </row>
    <row r="882" spans="1:6" ht="24" x14ac:dyDescent="0.2">
      <c r="A882" s="53">
        <v>84242</v>
      </c>
      <c r="B882" s="85" t="s">
        <v>1743</v>
      </c>
      <c r="C882" s="50" t="s">
        <v>1744</v>
      </c>
      <c r="D882" s="242">
        <v>0</v>
      </c>
      <c r="E882" s="242"/>
      <c r="F882" s="52" t="str">
        <f t="shared" si="12"/>
        <v>-</v>
      </c>
    </row>
    <row r="883" spans="1:6" ht="24" x14ac:dyDescent="0.2">
      <c r="A883" s="53" t="s">
        <v>1745</v>
      </c>
      <c r="B883" s="85" t="s">
        <v>1746</v>
      </c>
      <c r="C883" s="50" t="s">
        <v>1745</v>
      </c>
      <c r="D883" s="242">
        <v>0</v>
      </c>
      <c r="E883" s="242"/>
      <c r="F883" s="52" t="str">
        <f t="shared" si="12"/>
        <v>-</v>
      </c>
    </row>
    <row r="884" spans="1:6" ht="12.75" customHeight="1" x14ac:dyDescent="0.2">
      <c r="A884" s="53">
        <v>84312</v>
      </c>
      <c r="B884" s="85" t="s">
        <v>1747</v>
      </c>
      <c r="C884" s="50" t="s">
        <v>1748</v>
      </c>
      <c r="D884" s="242">
        <v>0</v>
      </c>
      <c r="E884" s="242"/>
      <c r="F884" s="52" t="str">
        <f t="shared" si="12"/>
        <v>-</v>
      </c>
    </row>
    <row r="885" spans="1:6" ht="24" x14ac:dyDescent="0.2">
      <c r="A885" s="53">
        <v>84431</v>
      </c>
      <c r="B885" s="85" t="s">
        <v>1749</v>
      </c>
      <c r="C885" s="50" t="s">
        <v>1750</v>
      </c>
      <c r="D885" s="242">
        <v>0</v>
      </c>
      <c r="E885" s="242"/>
      <c r="F885" s="52" t="str">
        <f t="shared" si="12"/>
        <v>-</v>
      </c>
    </row>
    <row r="886" spans="1:6" ht="24" x14ac:dyDescent="0.2">
      <c r="A886" s="53">
        <v>84432</v>
      </c>
      <c r="B886" s="85" t="s">
        <v>1751</v>
      </c>
      <c r="C886" s="50" t="s">
        <v>1752</v>
      </c>
      <c r="D886" s="242">
        <v>0</v>
      </c>
      <c r="E886" s="242"/>
      <c r="F886" s="52" t="str">
        <f t="shared" si="12"/>
        <v>-</v>
      </c>
    </row>
    <row r="887" spans="1:6" ht="24" x14ac:dyDescent="0.2">
      <c r="A887" s="53" t="s">
        <v>1753</v>
      </c>
      <c r="B887" s="85" t="s">
        <v>1754</v>
      </c>
      <c r="C887" s="50" t="s">
        <v>1753</v>
      </c>
      <c r="D887" s="242">
        <v>0</v>
      </c>
      <c r="E887" s="242"/>
      <c r="F887" s="52" t="str">
        <f t="shared" si="12"/>
        <v>-</v>
      </c>
    </row>
    <row r="888" spans="1:6" ht="24" x14ac:dyDescent="0.2">
      <c r="A888" s="53">
        <v>84442</v>
      </c>
      <c r="B888" s="85" t="s">
        <v>1755</v>
      </c>
      <c r="C888" s="50" t="s">
        <v>1756</v>
      </c>
      <c r="D888" s="242">
        <v>0</v>
      </c>
      <c r="E888" s="242"/>
      <c r="F888" s="52" t="str">
        <f t="shared" si="12"/>
        <v>-</v>
      </c>
    </row>
    <row r="889" spans="1:6" ht="24" x14ac:dyDescent="0.2">
      <c r="A889" s="53">
        <v>84452</v>
      </c>
      <c r="B889" s="232" t="s">
        <v>1757</v>
      </c>
      <c r="C889" s="50" t="s">
        <v>1758</v>
      </c>
      <c r="D889" s="242">
        <v>0</v>
      </c>
      <c r="E889" s="242"/>
      <c r="F889" s="52" t="str">
        <f t="shared" si="12"/>
        <v>-</v>
      </c>
    </row>
    <row r="890" spans="1:6" ht="24" x14ac:dyDescent="0.2">
      <c r="A890" s="53" t="s">
        <v>1759</v>
      </c>
      <c r="B890" s="232" t="s">
        <v>1760</v>
      </c>
      <c r="C890" s="50" t="s">
        <v>1759</v>
      </c>
      <c r="D890" s="242">
        <v>0</v>
      </c>
      <c r="E890" s="242"/>
      <c r="F890" s="52" t="str">
        <f t="shared" si="12"/>
        <v>-</v>
      </c>
    </row>
    <row r="891" spans="1:6" ht="12.75" customHeight="1" x14ac:dyDescent="0.2">
      <c r="A891" s="53">
        <v>84461</v>
      </c>
      <c r="B891" s="85" t="s">
        <v>1761</v>
      </c>
      <c r="C891" s="50" t="s">
        <v>1762</v>
      </c>
      <c r="D891" s="242">
        <v>0</v>
      </c>
      <c r="E891" s="242"/>
      <c r="F891" s="52" t="str">
        <f t="shared" si="12"/>
        <v>-</v>
      </c>
    </row>
    <row r="892" spans="1:6" ht="12.75" customHeight="1" x14ac:dyDescent="0.2">
      <c r="A892" s="53">
        <v>84462</v>
      </c>
      <c r="B892" s="85" t="s">
        <v>1763</v>
      </c>
      <c r="C892" s="50" t="s">
        <v>1764</v>
      </c>
      <c r="D892" s="242">
        <v>0</v>
      </c>
      <c r="E892" s="242"/>
      <c r="F892" s="52" t="str">
        <f t="shared" si="12"/>
        <v>-</v>
      </c>
    </row>
    <row r="893" spans="1:6" ht="12.75" customHeight="1" x14ac:dyDescent="0.2">
      <c r="A893" s="53" t="s">
        <v>1765</v>
      </c>
      <c r="B893" s="85" t="s">
        <v>1766</v>
      </c>
      <c r="C893" s="50" t="s">
        <v>1765</v>
      </c>
      <c r="D893" s="242">
        <v>0</v>
      </c>
      <c r="E893" s="242"/>
      <c r="F893" s="52" t="str">
        <f t="shared" si="12"/>
        <v>-</v>
      </c>
    </row>
    <row r="894" spans="1:6" ht="12.75" customHeight="1" x14ac:dyDescent="0.2">
      <c r="A894" s="53">
        <v>84472</v>
      </c>
      <c r="B894" s="85" t="s">
        <v>1767</v>
      </c>
      <c r="C894" s="50" t="s">
        <v>1768</v>
      </c>
      <c r="D894" s="242">
        <v>0</v>
      </c>
      <c r="E894" s="242"/>
      <c r="F894" s="52" t="str">
        <f t="shared" si="12"/>
        <v>-</v>
      </c>
    </row>
    <row r="895" spans="1:6" ht="12.75" customHeight="1" x14ac:dyDescent="0.2">
      <c r="A895" s="53">
        <v>84482</v>
      </c>
      <c r="B895" s="85" t="s">
        <v>1769</v>
      </c>
      <c r="C895" s="50" t="s">
        <v>1770</v>
      </c>
      <c r="D895" s="242">
        <v>0</v>
      </c>
      <c r="E895" s="242"/>
      <c r="F895" s="52" t="str">
        <f t="shared" si="12"/>
        <v>-</v>
      </c>
    </row>
    <row r="896" spans="1:6" ht="12.75" customHeight="1" x14ac:dyDescent="0.2">
      <c r="A896" s="53" t="s">
        <v>1771</v>
      </c>
      <c r="B896" s="85" t="s">
        <v>1772</v>
      </c>
      <c r="C896" s="50" t="s">
        <v>1771</v>
      </c>
      <c r="D896" s="242">
        <v>0</v>
      </c>
      <c r="E896" s="242"/>
      <c r="F896" s="52" t="str">
        <f t="shared" si="12"/>
        <v>-</v>
      </c>
    </row>
    <row r="897" spans="1:6" ht="24" x14ac:dyDescent="0.2">
      <c r="A897" s="53">
        <v>84532</v>
      </c>
      <c r="B897" s="85" t="s">
        <v>1773</v>
      </c>
      <c r="C897" s="50" t="s">
        <v>1774</v>
      </c>
      <c r="D897" s="242">
        <v>0</v>
      </c>
      <c r="E897" s="242"/>
      <c r="F897" s="52" t="str">
        <f t="shared" si="12"/>
        <v>-</v>
      </c>
    </row>
    <row r="898" spans="1:6" ht="12.75" customHeight="1" x14ac:dyDescent="0.2">
      <c r="A898" s="53">
        <v>84542</v>
      </c>
      <c r="B898" s="85" t="s">
        <v>1775</v>
      </c>
      <c r="C898" s="50" t="s">
        <v>1776</v>
      </c>
      <c r="D898" s="242">
        <v>0</v>
      </c>
      <c r="E898" s="242"/>
      <c r="F898" s="52" t="str">
        <f t="shared" si="12"/>
        <v>-</v>
      </c>
    </row>
    <row r="899" spans="1:6" ht="12.75" customHeight="1" x14ac:dyDescent="0.2">
      <c r="A899" s="53">
        <v>84552</v>
      </c>
      <c r="B899" s="85" t="s">
        <v>1777</v>
      </c>
      <c r="C899" s="50" t="s">
        <v>1778</v>
      </c>
      <c r="D899" s="242">
        <v>0</v>
      </c>
      <c r="E899" s="242"/>
      <c r="F899" s="52" t="str">
        <f t="shared" si="12"/>
        <v>-</v>
      </c>
    </row>
    <row r="900" spans="1:6" ht="12.75" customHeight="1" x14ac:dyDescent="0.2">
      <c r="A900" s="53">
        <v>84711</v>
      </c>
      <c r="B900" s="85" t="s">
        <v>1779</v>
      </c>
      <c r="C900" s="50" t="s">
        <v>1780</v>
      </c>
      <c r="D900" s="242">
        <v>0</v>
      </c>
      <c r="E900" s="242"/>
      <c r="F900" s="52" t="str">
        <f t="shared" si="12"/>
        <v>-</v>
      </c>
    </row>
    <row r="901" spans="1:6" ht="12.75" customHeight="1" x14ac:dyDescent="0.2">
      <c r="A901" s="53">
        <v>84712</v>
      </c>
      <c r="B901" s="85" t="s">
        <v>1781</v>
      </c>
      <c r="C901" s="50" t="s">
        <v>1782</v>
      </c>
      <c r="D901" s="242">
        <v>0</v>
      </c>
      <c r="E901" s="242"/>
      <c r="F901" s="52" t="str">
        <f t="shared" si="12"/>
        <v>-</v>
      </c>
    </row>
    <row r="902" spans="1:6" ht="12.75" customHeight="1" x14ac:dyDescent="0.2">
      <c r="A902" s="53">
        <v>84721</v>
      </c>
      <c r="B902" s="85" t="s">
        <v>1783</v>
      </c>
      <c r="C902" s="50" t="s">
        <v>1784</v>
      </c>
      <c r="D902" s="242">
        <v>0</v>
      </c>
      <c r="E902" s="242"/>
      <c r="F902" s="52" t="str">
        <f t="shared" si="12"/>
        <v>-</v>
      </c>
    </row>
    <row r="903" spans="1:6" ht="12.75" customHeight="1" x14ac:dyDescent="0.2">
      <c r="A903" s="53">
        <v>84722</v>
      </c>
      <c r="B903" s="85" t="s">
        <v>1785</v>
      </c>
      <c r="C903" s="50" t="s">
        <v>1786</v>
      </c>
      <c r="D903" s="242">
        <v>0</v>
      </c>
      <c r="E903" s="242"/>
      <c r="F903" s="52" t="str">
        <f t="shared" si="12"/>
        <v>-</v>
      </c>
    </row>
    <row r="904" spans="1:6" ht="12.75" customHeight="1" x14ac:dyDescent="0.2">
      <c r="A904" s="53">
        <v>84731</v>
      </c>
      <c r="B904" s="85" t="s">
        <v>1787</v>
      </c>
      <c r="C904" s="50" t="s">
        <v>1788</v>
      </c>
      <c r="D904" s="242">
        <v>0</v>
      </c>
      <c r="E904" s="242"/>
      <c r="F904" s="52" t="str">
        <f t="shared" si="12"/>
        <v>-</v>
      </c>
    </row>
    <row r="905" spans="1:6" ht="12.75" customHeight="1" x14ac:dyDescent="0.2">
      <c r="A905" s="53">
        <v>84732</v>
      </c>
      <c r="B905" s="85" t="s">
        <v>1789</v>
      </c>
      <c r="C905" s="50" t="s">
        <v>1790</v>
      </c>
      <c r="D905" s="242">
        <v>0</v>
      </c>
      <c r="E905" s="242"/>
      <c r="F905" s="52" t="str">
        <f t="shared" si="12"/>
        <v>-</v>
      </c>
    </row>
    <row r="906" spans="1:6" ht="12.75" customHeight="1" x14ac:dyDescent="0.2">
      <c r="A906" s="53">
        <v>84741</v>
      </c>
      <c r="B906" s="85" t="s">
        <v>1791</v>
      </c>
      <c r="C906" s="50" t="s">
        <v>1792</v>
      </c>
      <c r="D906" s="242">
        <v>0</v>
      </c>
      <c r="E906" s="242"/>
      <c r="F906" s="52" t="str">
        <f t="shared" si="12"/>
        <v>-</v>
      </c>
    </row>
    <row r="907" spans="1:6" ht="12.75" customHeight="1" x14ac:dyDescent="0.2">
      <c r="A907" s="53">
        <v>84742</v>
      </c>
      <c r="B907" s="85" t="s">
        <v>1793</v>
      </c>
      <c r="C907" s="50" t="s">
        <v>1794</v>
      </c>
      <c r="D907" s="242">
        <v>0</v>
      </c>
      <c r="E907" s="242"/>
      <c r="F907" s="52" t="str">
        <f t="shared" si="12"/>
        <v>-</v>
      </c>
    </row>
    <row r="908" spans="1:6" ht="12.75" customHeight="1" x14ac:dyDescent="0.2">
      <c r="A908" s="53">
        <v>84751</v>
      </c>
      <c r="B908" s="85" t="s">
        <v>1795</v>
      </c>
      <c r="C908" s="50" t="s">
        <v>1796</v>
      </c>
      <c r="D908" s="242">
        <v>0</v>
      </c>
      <c r="E908" s="242"/>
      <c r="F908" s="52" t="str">
        <f t="shared" si="12"/>
        <v>-</v>
      </c>
    </row>
    <row r="909" spans="1:6" ht="12.75" customHeight="1" x14ac:dyDescent="0.2">
      <c r="A909" s="53">
        <v>84752</v>
      </c>
      <c r="B909" s="85" t="s">
        <v>1797</v>
      </c>
      <c r="C909" s="50" t="s">
        <v>1798</v>
      </c>
      <c r="D909" s="242">
        <v>0</v>
      </c>
      <c r="E909" s="242"/>
      <c r="F909" s="52" t="str">
        <f t="shared" si="12"/>
        <v>-</v>
      </c>
    </row>
    <row r="910" spans="1:6" ht="24" x14ac:dyDescent="0.2">
      <c r="A910" s="53">
        <v>84761</v>
      </c>
      <c r="B910" s="232" t="s">
        <v>1799</v>
      </c>
      <c r="C910" s="50" t="s">
        <v>1800</v>
      </c>
      <c r="D910" s="242">
        <v>0</v>
      </c>
      <c r="E910" s="242"/>
      <c r="F910" s="52" t="str">
        <f t="shared" si="12"/>
        <v>-</v>
      </c>
    </row>
    <row r="911" spans="1:6" ht="24" x14ac:dyDescent="0.2">
      <c r="A911" s="53">
        <v>84762</v>
      </c>
      <c r="B911" s="232" t="s">
        <v>1801</v>
      </c>
      <c r="C911" s="50" t="s">
        <v>1802</v>
      </c>
      <c r="D911" s="242">
        <v>0</v>
      </c>
      <c r="E911" s="242"/>
      <c r="F911" s="52" t="str">
        <f t="shared" si="12"/>
        <v>-</v>
      </c>
    </row>
    <row r="912" spans="1:6" ht="24" x14ac:dyDescent="0.2">
      <c r="A912" s="53" t="s">
        <v>1803</v>
      </c>
      <c r="B912" s="85" t="s">
        <v>1804</v>
      </c>
      <c r="C912" s="50" t="s">
        <v>1803</v>
      </c>
      <c r="D912" s="242">
        <v>0</v>
      </c>
      <c r="E912" s="242"/>
      <c r="F912" s="52" t="str">
        <f t="shared" si="12"/>
        <v>-</v>
      </c>
    </row>
    <row r="913" spans="1:6" ht="24" x14ac:dyDescent="0.2">
      <c r="A913" s="53" t="s">
        <v>1805</v>
      </c>
      <c r="B913" s="85" t="s">
        <v>1806</v>
      </c>
      <c r="C913" s="50" t="s">
        <v>1805</v>
      </c>
      <c r="D913" s="242">
        <v>0</v>
      </c>
      <c r="E913" s="242"/>
      <c r="F913" s="52" t="str">
        <f t="shared" si="12"/>
        <v>-</v>
      </c>
    </row>
    <row r="914" spans="1:6" ht="12.75" customHeight="1" x14ac:dyDescent="0.2">
      <c r="A914" s="53">
        <v>85412</v>
      </c>
      <c r="B914" s="85" t="s">
        <v>1807</v>
      </c>
      <c r="C914" s="50" t="s">
        <v>1808</v>
      </c>
      <c r="D914" s="242">
        <v>0</v>
      </c>
      <c r="E914" s="242"/>
      <c r="F914" s="52" t="str">
        <f t="shared" si="12"/>
        <v>-</v>
      </c>
    </row>
    <row r="915" spans="1:6" ht="24" x14ac:dyDescent="0.2">
      <c r="A915" s="53">
        <v>51212</v>
      </c>
      <c r="B915" s="232" t="s">
        <v>1809</v>
      </c>
      <c r="C915" s="50" t="s">
        <v>1810</v>
      </c>
      <c r="D915" s="242">
        <v>0</v>
      </c>
      <c r="E915" s="242"/>
      <c r="F915" s="52" t="str">
        <f t="shared" si="12"/>
        <v>-</v>
      </c>
    </row>
    <row r="916" spans="1:6" ht="12.75" customHeight="1" x14ac:dyDescent="0.2">
      <c r="A916" s="53">
        <v>51322</v>
      </c>
      <c r="B916" s="85" t="s">
        <v>1811</v>
      </c>
      <c r="C916" s="50" t="s">
        <v>1812</v>
      </c>
      <c r="D916" s="242">
        <v>0</v>
      </c>
      <c r="E916" s="242"/>
      <c r="F916" s="52" t="str">
        <f t="shared" si="12"/>
        <v>-</v>
      </c>
    </row>
    <row r="917" spans="1:6" ht="12.75" customHeight="1" x14ac:dyDescent="0.2">
      <c r="A917" s="53">
        <v>51332</v>
      </c>
      <c r="B917" s="85" t="s">
        <v>1813</v>
      </c>
      <c r="C917" s="50" t="s">
        <v>1814</v>
      </c>
      <c r="D917" s="242">
        <v>0</v>
      </c>
      <c r="E917" s="242"/>
      <c r="F917" s="52" t="str">
        <f t="shared" si="12"/>
        <v>-</v>
      </c>
    </row>
    <row r="918" spans="1:6" ht="24" x14ac:dyDescent="0.2">
      <c r="A918" s="53">
        <v>51342</v>
      </c>
      <c r="B918" s="85" t="s">
        <v>1815</v>
      </c>
      <c r="C918" s="50" t="s">
        <v>1816</v>
      </c>
      <c r="D918" s="242">
        <v>0</v>
      </c>
      <c r="E918" s="242"/>
      <c r="F918" s="52" t="str">
        <f t="shared" si="12"/>
        <v>-</v>
      </c>
    </row>
    <row r="919" spans="1:6" ht="12.75" customHeight="1" x14ac:dyDescent="0.2">
      <c r="A919" s="53">
        <v>51411</v>
      </c>
      <c r="B919" s="85" t="s">
        <v>1817</v>
      </c>
      <c r="C919" s="50" t="s">
        <v>1818</v>
      </c>
      <c r="D919" s="242">
        <v>0</v>
      </c>
      <c r="E919" s="242"/>
      <c r="F919" s="52" t="str">
        <f t="shared" si="12"/>
        <v>-</v>
      </c>
    </row>
    <row r="920" spans="1:6" ht="12.75" customHeight="1" x14ac:dyDescent="0.2">
      <c r="A920" s="53">
        <v>51412</v>
      </c>
      <c r="B920" s="85" t="s">
        <v>1819</v>
      </c>
      <c r="C920" s="50" t="s">
        <v>1820</v>
      </c>
      <c r="D920" s="242">
        <v>0</v>
      </c>
      <c r="E920" s="242"/>
      <c r="F920" s="52" t="str">
        <f t="shared" si="12"/>
        <v>-</v>
      </c>
    </row>
    <row r="921" spans="1:6" ht="24" x14ac:dyDescent="0.2">
      <c r="A921" s="53">
        <v>51532</v>
      </c>
      <c r="B921" s="85" t="s">
        <v>1821</v>
      </c>
      <c r="C921" s="50" t="s">
        <v>1822</v>
      </c>
      <c r="D921" s="242">
        <v>0</v>
      </c>
      <c r="E921" s="242"/>
      <c r="F921" s="52" t="str">
        <f t="shared" si="12"/>
        <v>-</v>
      </c>
    </row>
    <row r="922" spans="1:6" ht="24" x14ac:dyDescent="0.2">
      <c r="A922" s="53">
        <v>51542</v>
      </c>
      <c r="B922" s="85" t="s">
        <v>1823</v>
      </c>
      <c r="C922" s="50" t="s">
        <v>1824</v>
      </c>
      <c r="D922" s="242">
        <v>0</v>
      </c>
      <c r="E922" s="242"/>
      <c r="F922" s="52" t="str">
        <f t="shared" si="12"/>
        <v>-</v>
      </c>
    </row>
    <row r="923" spans="1:6" ht="24" x14ac:dyDescent="0.2">
      <c r="A923" s="53">
        <v>51552</v>
      </c>
      <c r="B923" s="232" t="s">
        <v>1825</v>
      </c>
      <c r="C923" s="50" t="s">
        <v>1826</v>
      </c>
      <c r="D923" s="242">
        <v>0</v>
      </c>
      <c r="E923" s="242"/>
      <c r="F923" s="52" t="str">
        <f t="shared" si="12"/>
        <v>-</v>
      </c>
    </row>
    <row r="924" spans="1:6" ht="24" x14ac:dyDescent="0.2">
      <c r="A924" s="53">
        <v>51631</v>
      </c>
      <c r="B924" s="85" t="s">
        <v>1827</v>
      </c>
      <c r="C924" s="50" t="s">
        <v>1828</v>
      </c>
      <c r="D924" s="242">
        <v>0</v>
      </c>
      <c r="E924" s="242"/>
      <c r="F924" s="52" t="str">
        <f t="shared" si="12"/>
        <v>-</v>
      </c>
    </row>
    <row r="925" spans="1:6" ht="24" x14ac:dyDescent="0.2">
      <c r="A925" s="53">
        <v>51632</v>
      </c>
      <c r="B925" s="85" t="s">
        <v>1829</v>
      </c>
      <c r="C925" s="50" t="s">
        <v>1830</v>
      </c>
      <c r="D925" s="242">
        <v>0</v>
      </c>
      <c r="E925" s="242"/>
      <c r="F925" s="52" t="str">
        <f t="shared" si="12"/>
        <v>-</v>
      </c>
    </row>
    <row r="926" spans="1:6" ht="12.75" customHeight="1" x14ac:dyDescent="0.2">
      <c r="A926" s="53">
        <v>51641</v>
      </c>
      <c r="B926" s="85" t="s">
        <v>1831</v>
      </c>
      <c r="C926" s="50" t="s">
        <v>1832</v>
      </c>
      <c r="D926" s="242">
        <v>0</v>
      </c>
      <c r="E926" s="242"/>
      <c r="F926" s="52" t="str">
        <f t="shared" si="12"/>
        <v>-</v>
      </c>
    </row>
    <row r="927" spans="1:6" ht="12.75" customHeight="1" x14ac:dyDescent="0.2">
      <c r="A927" s="53">
        <v>51642</v>
      </c>
      <c r="B927" s="85" t="s">
        <v>1833</v>
      </c>
      <c r="C927" s="50" t="s">
        <v>1834</v>
      </c>
      <c r="D927" s="242">
        <v>0</v>
      </c>
      <c r="E927" s="242"/>
      <c r="F927" s="52" t="str">
        <f t="shared" si="12"/>
        <v>-</v>
      </c>
    </row>
    <row r="928" spans="1:6" ht="12.75" customHeight="1" x14ac:dyDescent="0.2">
      <c r="A928" s="53">
        <v>51711</v>
      </c>
      <c r="B928" s="85" t="s">
        <v>1835</v>
      </c>
      <c r="C928" s="50" t="s">
        <v>1836</v>
      </c>
      <c r="D928" s="242">
        <v>0</v>
      </c>
      <c r="E928" s="242"/>
      <c r="F928" s="52" t="str">
        <f t="shared" si="12"/>
        <v>-</v>
      </c>
    </row>
    <row r="929" spans="1:6" ht="12.75" customHeight="1" x14ac:dyDescent="0.2">
      <c r="A929" s="53">
        <v>51712</v>
      </c>
      <c r="B929" s="85" t="s">
        <v>1837</v>
      </c>
      <c r="C929" s="50" t="s">
        <v>1838</v>
      </c>
      <c r="D929" s="242">
        <v>0</v>
      </c>
      <c r="E929" s="242"/>
      <c r="F929" s="52" t="str">
        <f t="shared" si="12"/>
        <v>-</v>
      </c>
    </row>
    <row r="930" spans="1:6" ht="12.75" customHeight="1" x14ac:dyDescent="0.2">
      <c r="A930" s="53">
        <v>51721</v>
      </c>
      <c r="B930" s="85" t="s">
        <v>1839</v>
      </c>
      <c r="C930" s="50" t="s">
        <v>1840</v>
      </c>
      <c r="D930" s="242">
        <v>0</v>
      </c>
      <c r="E930" s="242"/>
      <c r="F930" s="52" t="str">
        <f t="shared" si="12"/>
        <v>-</v>
      </c>
    </row>
    <row r="931" spans="1:6" ht="12.75" customHeight="1" x14ac:dyDescent="0.2">
      <c r="A931" s="53">
        <v>51722</v>
      </c>
      <c r="B931" s="85" t="s">
        <v>1841</v>
      </c>
      <c r="C931" s="50" t="s">
        <v>1842</v>
      </c>
      <c r="D931" s="242">
        <v>0</v>
      </c>
      <c r="E931" s="242"/>
      <c r="F931" s="52" t="str">
        <f t="shared" si="12"/>
        <v>-</v>
      </c>
    </row>
    <row r="932" spans="1:6" ht="12.75" customHeight="1" x14ac:dyDescent="0.2">
      <c r="A932" s="53">
        <v>51731</v>
      </c>
      <c r="B932" s="85" t="s">
        <v>1843</v>
      </c>
      <c r="C932" s="50" t="s">
        <v>1844</v>
      </c>
      <c r="D932" s="242">
        <v>0</v>
      </c>
      <c r="E932" s="242"/>
      <c r="F932" s="52" t="str">
        <f t="shared" si="12"/>
        <v>-</v>
      </c>
    </row>
    <row r="933" spans="1:6" ht="12.75" customHeight="1" x14ac:dyDescent="0.2">
      <c r="A933" s="53">
        <v>51732</v>
      </c>
      <c r="B933" s="85" t="s">
        <v>1845</v>
      </c>
      <c r="C933" s="50" t="s">
        <v>1846</v>
      </c>
      <c r="D933" s="242">
        <v>0</v>
      </c>
      <c r="E933" s="242"/>
      <c r="F933" s="52" t="str">
        <f t="shared" si="12"/>
        <v>-</v>
      </c>
    </row>
    <row r="934" spans="1:6" ht="12.75" customHeight="1" x14ac:dyDescent="0.2">
      <c r="A934" s="53">
        <v>51741</v>
      </c>
      <c r="B934" s="85" t="s">
        <v>1847</v>
      </c>
      <c r="C934" s="50" t="s">
        <v>1848</v>
      </c>
      <c r="D934" s="242">
        <v>0</v>
      </c>
      <c r="E934" s="242"/>
      <c r="F934" s="52" t="str">
        <f t="shared" si="12"/>
        <v>-</v>
      </c>
    </row>
    <row r="935" spans="1:6" ht="12.75" customHeight="1" x14ac:dyDescent="0.2">
      <c r="A935" s="53">
        <v>51742</v>
      </c>
      <c r="B935" s="85" t="s">
        <v>1849</v>
      </c>
      <c r="C935" s="50" t="s">
        <v>1850</v>
      </c>
      <c r="D935" s="242">
        <v>0</v>
      </c>
      <c r="E935" s="242"/>
      <c r="F935" s="52" t="str">
        <f t="shared" si="12"/>
        <v>-</v>
      </c>
    </row>
    <row r="936" spans="1:6" ht="12.75" customHeight="1" x14ac:dyDescent="0.2">
      <c r="A936" s="53">
        <v>51751</v>
      </c>
      <c r="B936" s="85" t="s">
        <v>1851</v>
      </c>
      <c r="C936" s="50" t="s">
        <v>1852</v>
      </c>
      <c r="D936" s="242">
        <v>0</v>
      </c>
      <c r="E936" s="242"/>
      <c r="F936" s="52" t="str">
        <f t="shared" si="12"/>
        <v>-</v>
      </c>
    </row>
    <row r="937" spans="1:6" ht="12.75" customHeight="1" x14ac:dyDescent="0.2">
      <c r="A937" s="53">
        <v>51752</v>
      </c>
      <c r="B937" s="85" t="s">
        <v>1853</v>
      </c>
      <c r="C937" s="50" t="s">
        <v>1854</v>
      </c>
      <c r="D937" s="242">
        <v>0</v>
      </c>
      <c r="E937" s="242"/>
      <c r="F937" s="52" t="str">
        <f t="shared" si="12"/>
        <v>-</v>
      </c>
    </row>
    <row r="938" spans="1:6" ht="24" x14ac:dyDescent="0.2">
      <c r="A938" s="53">
        <v>51761</v>
      </c>
      <c r="B938" s="85" t="s">
        <v>1855</v>
      </c>
      <c r="C938" s="50" t="s">
        <v>1856</v>
      </c>
      <c r="D938" s="242">
        <v>0</v>
      </c>
      <c r="E938" s="242"/>
      <c r="F938" s="52" t="str">
        <f t="shared" si="12"/>
        <v>-</v>
      </c>
    </row>
    <row r="939" spans="1:6" ht="24" x14ac:dyDescent="0.2">
      <c r="A939" s="53">
        <v>51762</v>
      </c>
      <c r="B939" s="85" t="s">
        <v>1857</v>
      </c>
      <c r="C939" s="50" t="s">
        <v>1858</v>
      </c>
      <c r="D939" s="242">
        <v>0</v>
      </c>
      <c r="E939" s="242"/>
      <c r="F939" s="52" t="str">
        <f t="shared" si="12"/>
        <v>-</v>
      </c>
    </row>
    <row r="940" spans="1:6" ht="24" x14ac:dyDescent="0.2">
      <c r="A940" s="53">
        <v>51771</v>
      </c>
      <c r="B940" s="85" t="s">
        <v>1859</v>
      </c>
      <c r="C940" s="50" t="s">
        <v>1860</v>
      </c>
      <c r="D940" s="242">
        <v>0</v>
      </c>
      <c r="E940" s="242"/>
      <c r="F940" s="52" t="str">
        <f t="shared" si="12"/>
        <v>-</v>
      </c>
    </row>
    <row r="941" spans="1:6" ht="24" x14ac:dyDescent="0.2">
      <c r="A941" s="53">
        <v>51772</v>
      </c>
      <c r="B941" s="85" t="s">
        <v>1861</v>
      </c>
      <c r="C941" s="50" t="s">
        <v>1862</v>
      </c>
      <c r="D941" s="242">
        <v>0</v>
      </c>
      <c r="E941" s="242"/>
      <c r="F941" s="52" t="str">
        <f t="shared" si="12"/>
        <v>-</v>
      </c>
    </row>
    <row r="942" spans="1:6" ht="24" x14ac:dyDescent="0.2">
      <c r="A942" s="53">
        <v>54132</v>
      </c>
      <c r="B942" s="85" t="s">
        <v>1863</v>
      </c>
      <c r="C942" s="50" t="s">
        <v>1864</v>
      </c>
      <c r="D942" s="242">
        <v>0</v>
      </c>
      <c r="E942" s="242"/>
      <c r="F942" s="52" t="str">
        <f t="shared" si="12"/>
        <v>-</v>
      </c>
    </row>
    <row r="943" spans="1:6" ht="24" x14ac:dyDescent="0.2">
      <c r="A943" s="53">
        <v>54142</v>
      </c>
      <c r="B943" s="85" t="s">
        <v>1865</v>
      </c>
      <c r="C943" s="50" t="s">
        <v>1866</v>
      </c>
      <c r="D943" s="242">
        <v>0</v>
      </c>
      <c r="E943" s="242"/>
      <c r="F943" s="52" t="str">
        <f t="shared" si="12"/>
        <v>-</v>
      </c>
    </row>
    <row r="944" spans="1:6" ht="12.75" customHeight="1" x14ac:dyDescent="0.2">
      <c r="A944" s="53">
        <v>54152</v>
      </c>
      <c r="B944" s="85" t="s">
        <v>1867</v>
      </c>
      <c r="C944" s="50" t="s">
        <v>1868</v>
      </c>
      <c r="D944" s="242">
        <v>0</v>
      </c>
      <c r="E944" s="242"/>
      <c r="F944" s="52" t="str">
        <f t="shared" si="12"/>
        <v>-</v>
      </c>
    </row>
    <row r="945" spans="1:6" ht="24" x14ac:dyDescent="0.2">
      <c r="A945" s="53">
        <v>54162</v>
      </c>
      <c r="B945" s="85" t="s">
        <v>1869</v>
      </c>
      <c r="C945" s="50" t="s">
        <v>1870</v>
      </c>
      <c r="D945" s="242">
        <v>0</v>
      </c>
      <c r="E945" s="242"/>
      <c r="F945" s="52" t="str">
        <f t="shared" si="12"/>
        <v>-</v>
      </c>
    </row>
    <row r="946" spans="1:6" ht="24" x14ac:dyDescent="0.2">
      <c r="A946" s="53">
        <v>54221</v>
      </c>
      <c r="B946" s="232" t="s">
        <v>1871</v>
      </c>
      <c r="C946" s="50" t="s">
        <v>1872</v>
      </c>
      <c r="D946" s="242">
        <v>0</v>
      </c>
      <c r="E946" s="242"/>
      <c r="F946" s="52" t="str">
        <f t="shared" si="12"/>
        <v>-</v>
      </c>
    </row>
    <row r="947" spans="1:6" ht="24" x14ac:dyDescent="0.2">
      <c r="A947" s="53">
        <v>54222</v>
      </c>
      <c r="B947" s="232" t="s">
        <v>1873</v>
      </c>
      <c r="C947" s="50" t="s">
        <v>1874</v>
      </c>
      <c r="D947" s="242">
        <v>0</v>
      </c>
      <c r="E947" s="242"/>
      <c r="F947" s="52" t="str">
        <f t="shared" si="12"/>
        <v>-</v>
      </c>
    </row>
    <row r="948" spans="1:6" ht="24" x14ac:dyDescent="0.2">
      <c r="A948" s="53" t="s">
        <v>1875</v>
      </c>
      <c r="B948" s="85" t="s">
        <v>1876</v>
      </c>
      <c r="C948" s="50" t="s">
        <v>1875</v>
      </c>
      <c r="D948" s="242">
        <v>0</v>
      </c>
      <c r="E948" s="242"/>
      <c r="F948" s="52" t="str">
        <f t="shared" si="12"/>
        <v>-</v>
      </c>
    </row>
    <row r="949" spans="1:6" ht="24" x14ac:dyDescent="0.2">
      <c r="A949" s="53">
        <v>54232</v>
      </c>
      <c r="B949" s="232" t="s">
        <v>1877</v>
      </c>
      <c r="C949" s="50" t="s">
        <v>1878</v>
      </c>
      <c r="D949" s="242">
        <v>0</v>
      </c>
      <c r="E949" s="242"/>
      <c r="F949" s="52" t="str">
        <f t="shared" si="12"/>
        <v>-</v>
      </c>
    </row>
    <row r="950" spans="1:6" ht="24" x14ac:dyDescent="0.2">
      <c r="A950" s="53">
        <v>54242</v>
      </c>
      <c r="B950" s="85" t="s">
        <v>1879</v>
      </c>
      <c r="C950" s="50" t="s">
        <v>1880</v>
      </c>
      <c r="D950" s="242">
        <v>0</v>
      </c>
      <c r="E950" s="242"/>
      <c r="F950" s="52" t="str">
        <f t="shared" si="12"/>
        <v>-</v>
      </c>
    </row>
    <row r="951" spans="1:6" ht="24" x14ac:dyDescent="0.2">
      <c r="A951" s="53" t="s">
        <v>1881</v>
      </c>
      <c r="B951" s="85" t="s">
        <v>1882</v>
      </c>
      <c r="C951" s="50" t="s">
        <v>1881</v>
      </c>
      <c r="D951" s="242">
        <v>0</v>
      </c>
      <c r="E951" s="242"/>
      <c r="F951" s="52" t="str">
        <f t="shared" si="12"/>
        <v>-</v>
      </c>
    </row>
    <row r="952" spans="1:6" ht="24" x14ac:dyDescent="0.2">
      <c r="A952" s="53">
        <v>54312</v>
      </c>
      <c r="B952" s="232" t="s">
        <v>1883</v>
      </c>
      <c r="C952" s="50" t="s">
        <v>1884</v>
      </c>
      <c r="D952" s="242">
        <v>0</v>
      </c>
      <c r="E952" s="242"/>
      <c r="F952" s="52" t="str">
        <f t="shared" si="12"/>
        <v>-</v>
      </c>
    </row>
    <row r="953" spans="1:6" ht="24" x14ac:dyDescent="0.2">
      <c r="A953" s="53">
        <v>54431</v>
      </c>
      <c r="B953" s="85" t="s">
        <v>1885</v>
      </c>
      <c r="C953" s="50" t="s">
        <v>1886</v>
      </c>
      <c r="D953" s="242">
        <v>0</v>
      </c>
      <c r="E953" s="242"/>
      <c r="F953" s="52" t="str">
        <f t="shared" si="12"/>
        <v>-</v>
      </c>
    </row>
    <row r="954" spans="1:6" ht="24" x14ac:dyDescent="0.2">
      <c r="A954" s="53">
        <v>54432</v>
      </c>
      <c r="B954" s="85" t="s">
        <v>1887</v>
      </c>
      <c r="C954" s="50" t="s">
        <v>1888</v>
      </c>
      <c r="D954" s="242">
        <v>0</v>
      </c>
      <c r="E954" s="242"/>
      <c r="F954" s="52" t="str">
        <f t="shared" si="12"/>
        <v>-</v>
      </c>
    </row>
    <row r="955" spans="1:6" ht="24" x14ac:dyDescent="0.2">
      <c r="A955" s="53" t="s">
        <v>1889</v>
      </c>
      <c r="B955" s="85" t="s">
        <v>1890</v>
      </c>
      <c r="C955" s="50" t="s">
        <v>1889</v>
      </c>
      <c r="D955" s="242">
        <v>0</v>
      </c>
      <c r="E955" s="242"/>
      <c r="F955" s="52" t="str">
        <f t="shared" si="12"/>
        <v>-</v>
      </c>
    </row>
    <row r="956" spans="1:6" ht="24" x14ac:dyDescent="0.2">
      <c r="A956" s="53">
        <v>54442</v>
      </c>
      <c r="B956" s="85" t="s">
        <v>1891</v>
      </c>
      <c r="C956" s="50" t="s">
        <v>1892</v>
      </c>
      <c r="D956" s="242">
        <v>0</v>
      </c>
      <c r="E956" s="242"/>
      <c r="F956" s="52" t="str">
        <f t="shared" si="12"/>
        <v>-</v>
      </c>
    </row>
    <row r="957" spans="1:6" ht="24" x14ac:dyDescent="0.2">
      <c r="A957" s="53">
        <v>54452</v>
      </c>
      <c r="B957" s="85" t="s">
        <v>1893</v>
      </c>
      <c r="C957" s="50" t="s">
        <v>1894</v>
      </c>
      <c r="D957" s="242">
        <v>0</v>
      </c>
      <c r="E957" s="242"/>
      <c r="F957" s="52" t="str">
        <f t="shared" si="12"/>
        <v>-</v>
      </c>
    </row>
    <row r="958" spans="1:6" ht="24" x14ac:dyDescent="0.2">
      <c r="A958" s="53" t="s">
        <v>1895</v>
      </c>
      <c r="B958" s="85" t="s">
        <v>1896</v>
      </c>
      <c r="C958" s="50" t="s">
        <v>1895</v>
      </c>
      <c r="D958" s="242">
        <v>0</v>
      </c>
      <c r="E958" s="242"/>
      <c r="F958" s="52" t="str">
        <f t="shared" si="12"/>
        <v>-</v>
      </c>
    </row>
    <row r="959" spans="1:6" ht="24" x14ac:dyDescent="0.2">
      <c r="A959" s="53">
        <v>54461</v>
      </c>
      <c r="B959" s="85" t="s">
        <v>1897</v>
      </c>
      <c r="C959" s="50" t="s">
        <v>1898</v>
      </c>
      <c r="D959" s="242">
        <v>0</v>
      </c>
      <c r="E959" s="242"/>
      <c r="F959" s="52" t="str">
        <f t="shared" si="12"/>
        <v>-</v>
      </c>
    </row>
    <row r="960" spans="1:6" ht="24" x14ac:dyDescent="0.2">
      <c r="A960" s="53">
        <v>54462</v>
      </c>
      <c r="B960" s="85" t="s">
        <v>1899</v>
      </c>
      <c r="C960" s="50" t="s">
        <v>1900</v>
      </c>
      <c r="D960" s="242">
        <v>0</v>
      </c>
      <c r="E960" s="242"/>
      <c r="F960" s="52" t="str">
        <f t="shared" si="12"/>
        <v>-</v>
      </c>
    </row>
    <row r="961" spans="1:6" ht="12.75" customHeight="1" x14ac:dyDescent="0.2">
      <c r="A961" s="53" t="s">
        <v>1901</v>
      </c>
      <c r="B961" s="85" t="s">
        <v>1902</v>
      </c>
      <c r="C961" s="50" t="s">
        <v>1901</v>
      </c>
      <c r="D961" s="242">
        <v>0</v>
      </c>
      <c r="E961" s="242"/>
      <c r="F961" s="52" t="str">
        <f t="shared" si="12"/>
        <v>-</v>
      </c>
    </row>
    <row r="962" spans="1:6" ht="24" x14ac:dyDescent="0.2">
      <c r="A962" s="53">
        <v>54472</v>
      </c>
      <c r="B962" s="232" t="s">
        <v>1903</v>
      </c>
      <c r="C962" s="50" t="s">
        <v>1904</v>
      </c>
      <c r="D962" s="242">
        <v>0</v>
      </c>
      <c r="E962" s="242"/>
      <c r="F962" s="52" t="str">
        <f t="shared" si="12"/>
        <v>-</v>
      </c>
    </row>
    <row r="963" spans="1:6" ht="24" x14ac:dyDescent="0.2">
      <c r="A963" s="53">
        <v>54482</v>
      </c>
      <c r="B963" s="232" t="s">
        <v>1905</v>
      </c>
      <c r="C963" s="50" t="s">
        <v>1906</v>
      </c>
      <c r="D963" s="242">
        <v>0</v>
      </c>
      <c r="E963" s="242"/>
      <c r="F963" s="52" t="str">
        <f t="shared" si="12"/>
        <v>-</v>
      </c>
    </row>
    <row r="964" spans="1:6" ht="24" x14ac:dyDescent="0.2">
      <c r="A964" s="53" t="s">
        <v>1907</v>
      </c>
      <c r="B964" s="232" t="s">
        <v>1908</v>
      </c>
      <c r="C964" s="50" t="s">
        <v>1907</v>
      </c>
      <c r="D964" s="242">
        <v>0</v>
      </c>
      <c r="E964" s="242"/>
      <c r="F964" s="52" t="str">
        <f t="shared" si="12"/>
        <v>-</v>
      </c>
    </row>
    <row r="965" spans="1:6" ht="24" x14ac:dyDescent="0.2">
      <c r="A965" s="53">
        <v>54532</v>
      </c>
      <c r="B965" s="85" t="s">
        <v>1909</v>
      </c>
      <c r="C965" s="50" t="s">
        <v>1910</v>
      </c>
      <c r="D965" s="242">
        <v>0</v>
      </c>
      <c r="E965" s="242"/>
      <c r="F965" s="52" t="str">
        <f t="shared" si="12"/>
        <v>-</v>
      </c>
    </row>
    <row r="966" spans="1:6" ht="12.75" customHeight="1" x14ac:dyDescent="0.2">
      <c r="A966" s="53">
        <v>54542</v>
      </c>
      <c r="B966" s="85" t="s">
        <v>1911</v>
      </c>
      <c r="C966" s="50" t="s">
        <v>1912</v>
      </c>
      <c r="D966" s="242">
        <v>0</v>
      </c>
      <c r="E966" s="242"/>
      <c r="F966" s="52" t="str">
        <f t="shared" si="12"/>
        <v>-</v>
      </c>
    </row>
    <row r="967" spans="1:6" ht="24" x14ac:dyDescent="0.2">
      <c r="A967" s="53">
        <v>54552</v>
      </c>
      <c r="B967" s="85" t="s">
        <v>1913</v>
      </c>
      <c r="C967" s="50" t="s">
        <v>1914</v>
      </c>
      <c r="D967" s="242">
        <v>0</v>
      </c>
      <c r="E967" s="242"/>
      <c r="F967" s="52" t="str">
        <f t="shared" si="12"/>
        <v>-</v>
      </c>
    </row>
    <row r="968" spans="1:6" ht="12.75" customHeight="1" x14ac:dyDescent="0.2">
      <c r="A968" s="53">
        <v>54711</v>
      </c>
      <c r="B968" s="85" t="s">
        <v>1915</v>
      </c>
      <c r="C968" s="50" t="s">
        <v>1916</v>
      </c>
      <c r="D968" s="242">
        <v>0</v>
      </c>
      <c r="E968" s="242"/>
      <c r="F968" s="52" t="str">
        <f t="shared" si="12"/>
        <v>-</v>
      </c>
    </row>
    <row r="969" spans="1:6" ht="12.75" customHeight="1" x14ac:dyDescent="0.2">
      <c r="A969" s="53">
        <v>54712</v>
      </c>
      <c r="B969" s="85" t="s">
        <v>1917</v>
      </c>
      <c r="C969" s="50" t="s">
        <v>1918</v>
      </c>
      <c r="D969" s="242">
        <v>0</v>
      </c>
      <c r="E969" s="242"/>
      <c r="F969" s="52" t="str">
        <f t="shared" si="12"/>
        <v>-</v>
      </c>
    </row>
    <row r="970" spans="1:6" ht="12.75" customHeight="1" x14ac:dyDescent="0.2">
      <c r="A970" s="53">
        <v>54721</v>
      </c>
      <c r="B970" s="85" t="s">
        <v>1919</v>
      </c>
      <c r="C970" s="50" t="s">
        <v>1920</v>
      </c>
      <c r="D970" s="242">
        <v>0</v>
      </c>
      <c r="E970" s="242"/>
      <c r="F970" s="52" t="str">
        <f t="shared" si="12"/>
        <v>-</v>
      </c>
    </row>
    <row r="971" spans="1:6" ht="12.75" customHeight="1" x14ac:dyDescent="0.2">
      <c r="A971" s="53">
        <v>54722</v>
      </c>
      <c r="B971" s="85" t="s">
        <v>1921</v>
      </c>
      <c r="C971" s="50" t="s">
        <v>1922</v>
      </c>
      <c r="D971" s="242">
        <v>0</v>
      </c>
      <c r="E971" s="242"/>
      <c r="F971" s="52" t="str">
        <f t="shared" si="12"/>
        <v>-</v>
      </c>
    </row>
    <row r="972" spans="1:6" ht="12.75" customHeight="1" x14ac:dyDescent="0.2">
      <c r="A972" s="53">
        <v>54731</v>
      </c>
      <c r="B972" s="85" t="s">
        <v>1923</v>
      </c>
      <c r="C972" s="50" t="s">
        <v>1924</v>
      </c>
      <c r="D972" s="242">
        <v>0</v>
      </c>
      <c r="E972" s="242"/>
      <c r="F972" s="52" t="str">
        <f t="shared" si="12"/>
        <v>-</v>
      </c>
    </row>
    <row r="973" spans="1:6" ht="12.75" customHeight="1" x14ac:dyDescent="0.2">
      <c r="A973" s="53">
        <v>54732</v>
      </c>
      <c r="B973" s="85" t="s">
        <v>1925</v>
      </c>
      <c r="C973" s="50" t="s">
        <v>1926</v>
      </c>
      <c r="D973" s="242">
        <v>0</v>
      </c>
      <c r="E973" s="242"/>
      <c r="F973" s="52" t="str">
        <f t="shared" si="12"/>
        <v>-</v>
      </c>
    </row>
    <row r="974" spans="1:6" ht="12.75" customHeight="1" x14ac:dyDescent="0.2">
      <c r="A974" s="53">
        <v>54741</v>
      </c>
      <c r="B974" s="85" t="s">
        <v>1927</v>
      </c>
      <c r="C974" s="50" t="s">
        <v>1928</v>
      </c>
      <c r="D974" s="242">
        <v>0</v>
      </c>
      <c r="E974" s="242"/>
      <c r="F974" s="52" t="str">
        <f t="shared" si="12"/>
        <v>-</v>
      </c>
    </row>
    <row r="975" spans="1:6" ht="12.75" customHeight="1" x14ac:dyDescent="0.2">
      <c r="A975" s="53">
        <v>54742</v>
      </c>
      <c r="B975" s="85" t="s">
        <v>1929</v>
      </c>
      <c r="C975" s="50" t="s">
        <v>1930</v>
      </c>
      <c r="D975" s="242">
        <v>0</v>
      </c>
      <c r="E975" s="242"/>
      <c r="F975" s="52" t="str">
        <f t="shared" si="12"/>
        <v>-</v>
      </c>
    </row>
    <row r="976" spans="1:6" ht="24" x14ac:dyDescent="0.2">
      <c r="A976" s="53">
        <v>54751</v>
      </c>
      <c r="B976" s="85" t="s">
        <v>1931</v>
      </c>
      <c r="C976" s="50" t="s">
        <v>1932</v>
      </c>
      <c r="D976" s="242">
        <v>0</v>
      </c>
      <c r="E976" s="242"/>
      <c r="F976" s="52" t="str">
        <f t="shared" si="12"/>
        <v>-</v>
      </c>
    </row>
    <row r="977" spans="1:6" ht="24" x14ac:dyDescent="0.2">
      <c r="A977" s="53">
        <v>54752</v>
      </c>
      <c r="B977" s="85" t="s">
        <v>1933</v>
      </c>
      <c r="C977" s="50" t="s">
        <v>1934</v>
      </c>
      <c r="D977" s="242">
        <v>0</v>
      </c>
      <c r="E977" s="242"/>
      <c r="F977" s="52" t="str">
        <f t="shared" si="12"/>
        <v>-</v>
      </c>
    </row>
    <row r="978" spans="1:6" ht="24" x14ac:dyDescent="0.2">
      <c r="A978" s="53">
        <v>54761</v>
      </c>
      <c r="B978" s="85" t="s">
        <v>1935</v>
      </c>
      <c r="C978" s="50" t="s">
        <v>1936</v>
      </c>
      <c r="D978" s="242">
        <v>0</v>
      </c>
      <c r="E978" s="242"/>
      <c r="F978" s="52" t="str">
        <f t="shared" si="12"/>
        <v>-</v>
      </c>
    </row>
    <row r="979" spans="1:6" ht="24" x14ac:dyDescent="0.2">
      <c r="A979" s="53">
        <v>54762</v>
      </c>
      <c r="B979" s="85" t="s">
        <v>1937</v>
      </c>
      <c r="C979" s="50" t="s">
        <v>1938</v>
      </c>
      <c r="D979" s="242">
        <v>0</v>
      </c>
      <c r="E979" s="242"/>
      <c r="F979" s="52" t="str">
        <f t="shared" si="12"/>
        <v>-</v>
      </c>
    </row>
    <row r="980" spans="1:6" ht="24" x14ac:dyDescent="0.2">
      <c r="A980" s="53">
        <v>54771</v>
      </c>
      <c r="B980" s="85" t="s">
        <v>1939</v>
      </c>
      <c r="C980" s="50" t="s">
        <v>1940</v>
      </c>
      <c r="D980" s="242">
        <v>0</v>
      </c>
      <c r="E980" s="242"/>
      <c r="F980" s="52" t="str">
        <f>IF(D980&lt;&gt;0,IF(E980/D980&gt;=100,"&gt;&gt;100",E980/D980*100),"-")</f>
        <v>-</v>
      </c>
    </row>
    <row r="981" spans="1:6" ht="24" x14ac:dyDescent="0.2">
      <c r="A981" s="53">
        <v>54772</v>
      </c>
      <c r="B981" s="85" t="s">
        <v>1941</v>
      </c>
      <c r="C981" s="50" t="s">
        <v>1942</v>
      </c>
      <c r="D981" s="242">
        <v>0</v>
      </c>
      <c r="E981" s="242"/>
      <c r="F981" s="52" t="str">
        <f>IF(D981&lt;&gt;0,IF(E981/D981&gt;=100,"&gt;&gt;100",E981/D981*100),"-")</f>
        <v>-</v>
      </c>
    </row>
    <row r="982" spans="1:6" ht="24" x14ac:dyDescent="0.2">
      <c r="A982" s="55">
        <v>55312</v>
      </c>
      <c r="B982" s="233" t="s">
        <v>1943</v>
      </c>
      <c r="C982" s="56" t="s">
        <v>1944</v>
      </c>
      <c r="D982" s="243">
        <v>0</v>
      </c>
      <c r="E982" s="243"/>
      <c r="F982" s="57" t="str">
        <f>IF(D982&lt;&gt;0,IF(E982/D982&gt;=100,"&gt;&gt;100",E982/D982*100),"-")</f>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3">IF(D985&lt;&gt;0,IF(E985/D985&gt;=100,"&gt;&gt;100",E985/D985*100),"-")</f>
        <v>-</v>
      </c>
    </row>
    <row r="986" spans="1:6" ht="24" x14ac:dyDescent="0.2">
      <c r="A986" s="53" t="s">
        <v>1952</v>
      </c>
      <c r="B986" s="85" t="s">
        <v>1953</v>
      </c>
      <c r="C986" s="50" t="s">
        <v>1952</v>
      </c>
      <c r="D986" s="245">
        <v>0</v>
      </c>
      <c r="E986" s="245"/>
      <c r="F986" s="52" t="str">
        <f t="shared" si="13"/>
        <v>-</v>
      </c>
    </row>
    <row r="987" spans="1:6" ht="24" x14ac:dyDescent="0.2">
      <c r="A987" s="53" t="s">
        <v>1954</v>
      </c>
      <c r="B987" s="85" t="s">
        <v>1955</v>
      </c>
      <c r="C987" s="50" t="s">
        <v>1954</v>
      </c>
      <c r="D987" s="245">
        <v>0</v>
      </c>
      <c r="E987" s="245"/>
      <c r="F987" s="52" t="str">
        <f t="shared" si="13"/>
        <v>-</v>
      </c>
    </row>
    <row r="988" spans="1:6" ht="24" x14ac:dyDescent="0.2">
      <c r="A988" s="53">
        <v>26454</v>
      </c>
      <c r="B988" s="85" t="s">
        <v>1956</v>
      </c>
      <c r="C988" s="50" t="s">
        <v>1957</v>
      </c>
      <c r="D988" s="245">
        <v>0</v>
      </c>
      <c r="E988" s="245"/>
      <c r="F988" s="52" t="str">
        <f t="shared" si="13"/>
        <v>-</v>
      </c>
    </row>
    <row r="989" spans="1:6" ht="12.75" customHeight="1" x14ac:dyDescent="0.2">
      <c r="A989" s="53" t="s">
        <v>1958</v>
      </c>
      <c r="B989" s="85" t="s">
        <v>1959</v>
      </c>
      <c r="C989" s="50" t="s">
        <v>1958</v>
      </c>
      <c r="D989" s="245">
        <v>0</v>
      </c>
      <c r="E989" s="245"/>
      <c r="F989" s="52" t="str">
        <f t="shared" si="13"/>
        <v>-</v>
      </c>
    </row>
    <row r="990" spans="1:6" ht="36" x14ac:dyDescent="0.2">
      <c r="A990" s="53" t="s">
        <v>1960</v>
      </c>
      <c r="B990" s="85" t="s">
        <v>1961</v>
      </c>
      <c r="C990" s="50" t="s">
        <v>1962</v>
      </c>
      <c r="D990" s="245">
        <v>0</v>
      </c>
      <c r="E990" s="245"/>
      <c r="F990" s="52" t="str">
        <f t="shared" si="13"/>
        <v>-</v>
      </c>
    </row>
    <row r="991" spans="1:6" ht="12.75" customHeight="1" x14ac:dyDescent="0.2">
      <c r="A991" s="53" t="s">
        <v>1963</v>
      </c>
      <c r="B991" s="85" t="s">
        <v>1964</v>
      </c>
      <c r="C991" s="50" t="s">
        <v>1963</v>
      </c>
      <c r="D991" s="245">
        <v>0</v>
      </c>
      <c r="E991" s="245"/>
      <c r="F991" s="52" t="str">
        <f t="shared" si="13"/>
        <v>-</v>
      </c>
    </row>
    <row r="992" spans="1:6" ht="24" x14ac:dyDescent="0.2">
      <c r="A992" s="55">
        <v>26534</v>
      </c>
      <c r="B992" s="233" t="s">
        <v>1965</v>
      </c>
      <c r="C992" s="56" t="s">
        <v>1966</v>
      </c>
      <c r="D992" s="246">
        <v>0</v>
      </c>
      <c r="E992" s="246"/>
      <c r="F992" s="57" t="str">
        <f t="shared" si="13"/>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I255" sqref="I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103480.22000000003</v>
      </c>
      <c r="E6" s="229">
        <f>E7+E68</f>
        <v>96695.50999999998</v>
      </c>
      <c r="F6" s="230">
        <f t="shared" ref="F6:F260" si="0">IF(D6&gt;0,IF(E6/D6&gt;=100,"&gt;&gt;100",E6/D6*100),"-")</f>
        <v>93.443471612255905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62423.480000000018</v>
      </c>
      <c r="E7" s="104">
        <f>E8+E12+E51+E52+E56+E63</f>
        <v>48722.549999999988</v>
      </c>
      <c r="F7" s="93">
        <f t="shared" si="0"/>
        <v>78.05164018411017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62423.480000000018</v>
      </c>
      <c r="E12" s="104">
        <f>E13+E19+E29+E35+E41+E45</f>
        <v>48722.549999999988</v>
      </c>
      <c r="F12" s="93">
        <f t="shared" si="0"/>
        <v>78.05164018411017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62008.720000000016</v>
      </c>
      <c r="E19" s="104">
        <f>SUM(E20:E27)-E28</f>
        <v>46769.169999999991</v>
      </c>
      <c r="F19" s="93">
        <f t="shared" si="0"/>
        <v>75.423537205734902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63026.85</v>
      </c>
      <c r="E20" s="247">
        <v>63026.84</v>
      </c>
      <c r="F20" s="93">
        <f t="shared" si="0"/>
        <v>99.999984133746167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261.3</v>
      </c>
      <c r="E21" s="247">
        <v>261.3</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9291.26</v>
      </c>
      <c r="E22" s="247">
        <v>9291.27</v>
      </c>
      <c r="F22" s="93">
        <f t="shared" si="0"/>
        <v>100.00010762802893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9581.27</v>
      </c>
      <c r="E25" s="247">
        <v>9581.26</v>
      </c>
      <c r="F25" s="93">
        <f t="shared" si="0"/>
        <v>99.999895629702536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15881.99</v>
      </c>
      <c r="E26" s="247">
        <v>15881.98</v>
      </c>
      <c r="F26" s="93">
        <f t="shared" si="0"/>
        <v>99.99993703559818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36033.949999999997</v>
      </c>
      <c r="E28" s="247">
        <v>51273.48</v>
      </c>
      <c r="F28" s="93">
        <f t="shared" si="0"/>
        <v>142.29214393648215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0"/>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1746</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1746</v>
      </c>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414.76</v>
      </c>
      <c r="E45" s="104">
        <f>SUM(E46:E49)-E50</f>
        <v>207.38</v>
      </c>
      <c r="F45" s="93">
        <f t="shared" si="0"/>
        <v>50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829.52</v>
      </c>
      <c r="E47" s="247">
        <v>829.52</v>
      </c>
      <c r="F47" s="93">
        <f t="shared" si="0"/>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414.76</v>
      </c>
      <c r="E50" s="247">
        <v>622.14</v>
      </c>
      <c r="F50" s="93">
        <f t="shared" si="0"/>
        <v>150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29543.21</v>
      </c>
      <c r="E54" s="247">
        <v>34670.559999999998</v>
      </c>
      <c r="F54" s="93">
        <f t="shared" si="0"/>
        <v>117.35542617068356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29543.21</v>
      </c>
      <c r="E55" s="247">
        <v>34670.559999999998</v>
      </c>
      <c r="F55" s="93">
        <f t="shared" si="0"/>
        <v>117.35542617068356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41056.740000000005</v>
      </c>
      <c r="E68" s="104">
        <f>E69+E78+E87+E118+E134+E146+E164+E170</f>
        <v>47972.959999999999</v>
      </c>
      <c r="F68" s="93">
        <f t="shared" si="0"/>
        <v>116.84551671662192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+D70+D75+D76+D77</f>
        <v>539.29</v>
      </c>
      <c r="E69" s="104">
        <f>+E70+E75+E76+E77</f>
        <v>2345.29</v>
      </c>
      <c r="F69" s="93">
        <f t="shared" si="0"/>
        <v>434.88475588273474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SUM(D71:D74)</f>
        <v>539.26</v>
      </c>
      <c r="E70" s="104">
        <f>SUM(E71:E74)</f>
        <v>2345.29</v>
      </c>
      <c r="F70" s="93">
        <f t="shared" si="0"/>
        <v>434.90894930089377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539.26</v>
      </c>
      <c r="E72" s="247">
        <v>2345.29</v>
      </c>
      <c r="F72" s="93">
        <f t="shared" si="0"/>
        <v>434.90894930089377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0.03</v>
      </c>
      <c r="E76" s="247"/>
      <c r="F76" s="93">
        <f t="shared" si="0"/>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0"/>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116.85</v>
      </c>
      <c r="E78" s="104">
        <f>E79+SUM(E82:E84)-E85+E86</f>
        <v>0</v>
      </c>
      <c r="F78" s="93">
        <f t="shared" si="0"/>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0"/>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116.85</v>
      </c>
      <c r="E86" s="247">
        <v>0</v>
      </c>
      <c r="F86" s="93">
        <f t="shared" si="0"/>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0"/>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0"/>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0"/>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SUM(D147:D149)+SUM(D158:D162)-D163</f>
        <v>23324.79</v>
      </c>
      <c r="E146" s="104">
        <f>SUM(E147:E149)+SUM(E158:E162)-E163</f>
        <v>27843.989999999998</v>
      </c>
      <c r="F146" s="93">
        <f t="shared" si="0"/>
        <v>119.37509405229369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0"/>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SUM(D150:D157)</f>
        <v>0</v>
      </c>
      <c r="E149" s="104">
        <f>SUM(E150:E157)</f>
        <v>600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600</v>
      </c>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0"/>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0"/>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0"/>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0"/>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0"/>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6248.98</v>
      </c>
      <c r="E160" s="247">
        <v>9460.33</v>
      </c>
      <c r="F160" s="93">
        <f t="shared" si="0"/>
        <v>151.38998684585326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17075.810000000001</v>
      </c>
      <c r="E161" s="247">
        <v>17783.66</v>
      </c>
      <c r="F161" s="93">
        <f t="shared" si="0"/>
        <v>104.14533776142976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SUM(D171:D173)</f>
        <v>17075.810000000001</v>
      </c>
      <c r="E170" s="104">
        <f>SUM(E171:E173)</f>
        <v>17783.68</v>
      </c>
      <c r="F170" s="93">
        <f t="shared" si="0"/>
        <v>104.1454548861811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17075.810000000001</v>
      </c>
      <c r="E173" s="247">
        <v>17783.68</v>
      </c>
      <c r="F173" s="93">
        <f t="shared" si="0"/>
        <v>104.1454548861811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D176+D237</f>
        <v>103480.22</v>
      </c>
      <c r="E175" s="104">
        <f>E176+E237</f>
        <v>96695.510000000009</v>
      </c>
      <c r="F175" s="93">
        <f t="shared" si="0"/>
        <v>93.443471612255962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D177+D189+D190+D206+D234</f>
        <v>17776.400000000001</v>
      </c>
      <c r="E176" s="104">
        <f>E177+E189+E190+E206+E234</f>
        <v>23093.21</v>
      </c>
      <c r="F176" s="93">
        <f t="shared" si="0"/>
        <v>129.90937422650254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SUM(D178:D180)+SUM(D184:D188)</f>
        <v>17776.400000000001</v>
      </c>
      <c r="E177" s="104">
        <f>SUM(E178:E180)+SUM(E184:E188)</f>
        <v>21347.21</v>
      </c>
      <c r="F177" s="93">
        <f t="shared" si="0"/>
        <v>120.08736302063407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16267.27</v>
      </c>
      <c r="E178" s="247">
        <v>16927.66</v>
      </c>
      <c r="F178" s="93">
        <f t="shared" si="0"/>
        <v>104.05962401804358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1509.13</v>
      </c>
      <c r="E179" s="247">
        <v>4419.55</v>
      </c>
      <c r="F179" s="93">
        <f t="shared" si="0"/>
        <v>292.85416100667271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SUM(D181:D183)</f>
        <v>0</v>
      </c>
      <c r="E180" s="104">
        <f>SUM(E181:E183)</f>
        <v>0</v>
      </c>
      <c r="F180" s="93" t="str">
        <f t="shared" si="0"/>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0"/>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0"/>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0"/>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1746</v>
      </c>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0"/>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0"/>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0"/>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0"/>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0"/>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+D238+D245-D254+SUM(D255:D257)</f>
        <v>85703.82</v>
      </c>
      <c r="E237" s="104">
        <f>+E238+E245-E254+SUM(E255:E257)</f>
        <v>73602.3</v>
      </c>
      <c r="F237" s="93">
        <f t="shared" si="0"/>
        <v>85.879835927966795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D239-D242</f>
        <v>62423.47</v>
      </c>
      <c r="E238" s="104">
        <f>E239-E242</f>
        <v>48722.55</v>
      </c>
      <c r="F238" s="93">
        <f t="shared" si="0"/>
        <v>78.051652687683017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SUM(D240:D241)</f>
        <v>62423.47</v>
      </c>
      <c r="E239" s="104">
        <f>SUM(E240:E241)</f>
        <v>48722.55</v>
      </c>
      <c r="F239" s="93">
        <f t="shared" si="0"/>
        <v>78.051652687683017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62423.47</v>
      </c>
      <c r="E240" s="247">
        <v>48722.55</v>
      </c>
      <c r="F240" s="93">
        <f t="shared" si="0"/>
        <v>78.051652687683017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D246-D250</f>
        <v>-44.44</v>
      </c>
      <c r="E245" s="104">
        <f>E246-E250</f>
        <v>-3052.25</v>
      </c>
      <c r="F245" s="93" t="str">
        <f t="shared" si="0"/>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SUM(D247:D249)</f>
        <v>0</v>
      </c>
      <c r="E246" s="104">
        <f>SUM(E247:E249)</f>
        <v>0</v>
      </c>
      <c r="F246" s="93" t="str">
        <f t="shared" si="0"/>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0"/>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SUM(D251:D253)</f>
        <v>44.44</v>
      </c>
      <c r="E250" s="104">
        <f>SUM(E251:E253)</f>
        <v>3052.25</v>
      </c>
      <c r="F250" s="93">
        <f t="shared" si="0"/>
        <v>6868.2493249324934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44.44</v>
      </c>
      <c r="E251" s="247">
        <v>1746</v>
      </c>
      <c r="F251" s="93">
        <f t="shared" si="0"/>
        <v>3928.8928892889289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1306.25</v>
      </c>
      <c r="F252" s="93" t="str">
        <f t="shared" si="0"/>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23324.79</v>
      </c>
      <c r="E255" s="247">
        <v>27932</v>
      </c>
      <c r="F255" s="93">
        <f t="shared" si="0"/>
        <v>119.75241792101879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1"/>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23324.79</v>
      </c>
      <c r="E265" s="247">
        <v>27843.99</v>
      </c>
      <c r="F265" s="93">
        <f t="shared" si="1"/>
        <v>119.37509405229372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1"/>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1"/>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116.85</v>
      </c>
      <c r="E271" s="247">
        <v>0</v>
      </c>
      <c r="F271" s="93">
        <f t="shared" si="1"/>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1"/>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1"/>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1"/>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1"/>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1"/>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1"/>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1"/>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1"/>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1"/>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1"/>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1"/>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1"/>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1"/>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1"/>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1"/>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326.5</v>
      </c>
      <c r="E287" s="247">
        <v>2163.11</v>
      </c>
      <c r="F287" s="93">
        <f t="shared" si="1"/>
        <v>662.51454823889742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17449.900000000001</v>
      </c>
      <c r="E288" s="247">
        <v>19184.099999999999</v>
      </c>
      <c r="F288" s="93">
        <f t="shared" si="1"/>
        <v>109.93816583476121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1746</v>
      </c>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1"/>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1"/>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1"/>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1"/>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1"/>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1"/>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1"/>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1"/>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1"/>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1"/>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1"/>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I119" sqref="I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SUM(D67:D73)</f>
        <v>0</v>
      </c>
      <c r="E66" s="81">
        <f>SUM(E67:E73)</f>
        <v>0</v>
      </c>
      <c r="F66" s="63" t="str">
        <f t="shared" si="0"/>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0"/>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D115+D118+D121+D122+SUM(D125:D128)</f>
        <v>239170.14</v>
      </c>
      <c r="E114" s="81">
        <f>E115+E118+E121+E122+SUM(E125:E128)</f>
        <v>278239.84999999998</v>
      </c>
      <c r="F114" s="63">
        <f t="shared" si="0"/>
        <v>116.33553001223311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SUM(D116:D117)</f>
        <v>239170.14</v>
      </c>
      <c r="E115" s="81">
        <f>SUM(E116:E117)</f>
        <v>278239.84999999998</v>
      </c>
      <c r="F115" s="63">
        <f t="shared" si="0"/>
        <v>116.33553001223311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239170.14</v>
      </c>
      <c r="E116" s="249">
        <v>278239.84999999998</v>
      </c>
      <c r="F116" s="63">
        <f t="shared" si="0"/>
        <v>116.33553001223311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D5+D22+D28+D35+D75+D82+D89+D107+D114+D129</f>
        <v>239170.14</v>
      </c>
      <c r="E141" s="106">
        <f>E5+E22+E28+E35+E75+E82+E89+E107+E114+E129</f>
        <v>278239.84999999998</v>
      </c>
      <c r="F141" s="82">
        <f t="shared" si="0"/>
        <v>116.33553001223311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L20" sqref="L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4" workbookViewId="0">
      <selection activeCell="H99" sqref="H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17776.38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278949.37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277203.37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204043.63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71539.02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1620.72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1746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273632.53999999998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273632.53999999998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203383.22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68628.600000000006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1620.72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23093.210000000021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3909.11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3909.11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3909.11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3879.25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29.86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19184.099999999999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19184.099999999999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9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51548</v>
      </c>
      <c r="P3" s="71"/>
    </row>
    <row r="4" spans="1:16" ht="19.5" customHeight="1" x14ac:dyDescent="0.2">
      <c r="A4" s="370" t="s">
        <v>3007</v>
      </c>
      <c r="B4" s="371"/>
      <c r="C4" s="372"/>
      <c r="D4" s="123"/>
      <c r="E4" s="71">
        <f>SUM(E5:E13)</f>
        <v>0</v>
      </c>
      <c r="F4" s="71">
        <f>SUM(F5:F13)</f>
        <v>0</v>
      </c>
      <c r="G4" s="71"/>
      <c r="H4" s="71"/>
      <c r="I4" s="132" t="s">
        <v>3008</v>
      </c>
      <c r="J4" s="132" t="s">
        <v>3009</v>
      </c>
      <c r="K4" s="132" t="s">
        <v>3010</v>
      </c>
      <c r="L4" s="71"/>
      <c r="M4" s="71"/>
      <c r="N4" s="71"/>
      <c r="O4" s="71"/>
      <c r="P4" s="71"/>
    </row>
    <row r="5" spans="1:16" ht="63.75" customHeight="1" x14ac:dyDescent="0.2">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3024</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3">IF(E22=1,"Pogreška",IF(F22=1,"Provjera","O.K."))</f>
        <v>O.K.</v>
      </c>
      <c r="C22" s="117" t="s">
        <v>3028</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3"/>
        <v>O.K.</v>
      </c>
      <c r="C23" s="117" t="s">
        <v>3029</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3"/>
        <v>O.K.</v>
      </c>
      <c r="C24" s="117" t="s">
        <v>3030</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3"/>
        <v>O.K.</v>
      </c>
      <c r="C25" s="117" t="s">
        <v>3031</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3"/>
        <v>O.K.</v>
      </c>
      <c r="C26" s="117" t="s">
        <v>3032</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3"/>
        <v>O.K.</v>
      </c>
      <c r="C27" s="117" t="s">
        <v>3033</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3"/>
        <v>O.K.</v>
      </c>
      <c r="C28" s="117" t="s">
        <v>3034</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3"/>
        <v>O.K.</v>
      </c>
      <c r="C29" s="117" t="s">
        <v>3035</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3"/>
        <v>O.K.</v>
      </c>
      <c r="C30" s="117" t="s">
        <v>3036</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3"/>
        <v>O.K.</v>
      </c>
      <c r="C31" s="117" t="s">
        <v>3037</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3"/>
        <v>O.K.</v>
      </c>
      <c r="C32" s="117" t="s">
        <v>3038</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3"/>
        <v>O.K.</v>
      </c>
      <c r="C33" s="117" t="s">
        <v>3039</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5">IF(E34=1,"Pogreška",IF(F34=1,"Provjera","O.K."))</f>
        <v>O.K.</v>
      </c>
      <c r="C34" s="117" t="s">
        <v>3040</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5"/>
        <v>O.K.</v>
      </c>
      <c r="C35" s="117" t="s">
        <v>3041</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5"/>
        <v>O.K.</v>
      </c>
      <c r="C36" s="117" t="s">
        <v>3042</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5"/>
        <v>O.K.</v>
      </c>
      <c r="C37" s="117" t="s">
        <v>3043</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5"/>
        <v>O.K.</v>
      </c>
      <c r="C38" s="117" t="s">
        <v>3044</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5"/>
        <v>O.K.</v>
      </c>
      <c r="C39" s="117" t="s">
        <v>3045</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6">IF(E40=1,"Pogreška",IF(F40=1,"Provjera","O.K."))</f>
        <v>O.K.</v>
      </c>
      <c r="C40" s="117" t="s">
        <v>3046</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6"/>
        <v>O.K.</v>
      </c>
      <c r="C41" s="117" t="s">
        <v>3047</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6"/>
        <v>O.K.</v>
      </c>
      <c r="C42" s="117" t="s">
        <v>3048</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6"/>
        <v>O.K.</v>
      </c>
      <c r="C43" s="117" t="s">
        <v>3049</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6"/>
        <v>O.K.</v>
      </c>
      <c r="C44" s="117" t="s">
        <v>3050</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6"/>
        <v>O.K.</v>
      </c>
      <c r="C45" s="117" t="s">
        <v>3051</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6"/>
        <v>O.K.</v>
      </c>
      <c r="C46" s="117" t="s">
        <v>3052</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6"/>
        <v>O.K.</v>
      </c>
      <c r="C47" s="117" t="s">
        <v>3053</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6"/>
        <v>O.K.</v>
      </c>
      <c r="C48" s="117" t="s">
        <v>3054</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6"/>
        <v>O.K.</v>
      </c>
      <c r="C49" s="117" t="s">
        <v>3055</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6"/>
        <v>O.K.</v>
      </c>
      <c r="C50" s="117" t="s">
        <v>3056</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6"/>
        <v>O.K.</v>
      </c>
      <c r="C51" s="117" t="s">
        <v>3057</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6"/>
        <v>O.K.</v>
      </c>
      <c r="C52" s="117" t="s">
        <v>3058</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6"/>
        <v>O.K.</v>
      </c>
      <c r="C53" s="117" t="s">
        <v>3059</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6"/>
        <v>O.K.</v>
      </c>
      <c r="C54" s="117" t="s">
        <v>3060</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6"/>
        <v>O.K.</v>
      </c>
      <c r="C55" s="117" t="s">
        <v>3061</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6"/>
        <v>O.K.</v>
      </c>
      <c r="C56" s="117" t="s">
        <v>3062</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6"/>
        <v>O.K.</v>
      </c>
      <c r="C57" s="117" t="s">
        <v>3063</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6"/>
        <v>O.K.</v>
      </c>
      <c r="C58" s="117" t="s">
        <v>3064</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6"/>
        <v>O.K.</v>
      </c>
      <c r="C59" s="117" t="s">
        <v>3065</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6"/>
        <v>O.K.</v>
      </c>
      <c r="C60" s="117" t="s">
        <v>3066</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6"/>
        <v>O.K.</v>
      </c>
      <c r="C61" s="117" t="s">
        <v>3067</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6"/>
        <v>O.K.</v>
      </c>
      <c r="C62" s="117" t="s">
        <v>3068</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6"/>
        <v>O.K.</v>
      </c>
      <c r="C63" s="117" t="s">
        <v>3069</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6"/>
        <v>O.K.</v>
      </c>
      <c r="C64" s="117" t="s">
        <v>3070</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6"/>
        <v>O.K.</v>
      </c>
      <c r="C65" s="117" t="s">
        <v>3071</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6"/>
        <v>O.K.</v>
      </c>
      <c r="C66" s="117" t="s">
        <v>3072</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6"/>
        <v>O.K.</v>
      </c>
      <c r="C67" s="117" t="s">
        <v>3073</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6"/>
        <v>O.K.</v>
      </c>
      <c r="C68" s="117" t="s">
        <v>3074</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6"/>
        <v>O.K.</v>
      </c>
      <c r="C69" s="117" t="s">
        <v>3075</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6"/>
        <v>O.K.</v>
      </c>
      <c r="C70" s="117" t="s">
        <v>3076</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6"/>
        <v>O.K.</v>
      </c>
      <c r="C71" s="117" t="s">
        <v>3077</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6"/>
        <v>O.K.</v>
      </c>
      <c r="C72" s="117" t="s">
        <v>3078</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6"/>
        <v>O.K.</v>
      </c>
      <c r="C73" s="117" t="s">
        <v>3079</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6"/>
        <v>O.K.</v>
      </c>
      <c r="C74" s="117" t="s">
        <v>3080</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6"/>
        <v>O.K.</v>
      </c>
      <c r="C75" s="117" t="s">
        <v>3081</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6"/>
        <v>O.K.</v>
      </c>
      <c r="C76" s="120" t="s">
        <v>3082</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6"/>
        <v>O.K.</v>
      </c>
      <c r="C77" s="120" t="s">
        <v>3083</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6"/>
        <v>O.K.</v>
      </c>
      <c r="C78" s="120" t="s">
        <v>3084</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6"/>
        <v>O.K.</v>
      </c>
      <c r="C79" s="120" t="s">
        <v>3085</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6"/>
        <v>O.K.</v>
      </c>
      <c r="C80" s="120" t="s">
        <v>3086</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6"/>
        <v>O.K.</v>
      </c>
      <c r="C81" s="120" t="s">
        <v>3087</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6"/>
        <v>O.K.</v>
      </c>
      <c r="C82" s="120" t="s">
        <v>3088</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6"/>
        <v>O.K.</v>
      </c>
      <c r="C83" s="120" t="s">
        <v>3089</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6"/>
        <v>O.K.</v>
      </c>
      <c r="C84" s="120" t="s">
        <v>3090</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6"/>
        <v>O.K.</v>
      </c>
      <c r="C85" s="120" t="s">
        <v>3091</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6"/>
        <v>O.K.</v>
      </c>
      <c r="C86" s="117" t="s">
        <v>3092</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6"/>
        <v>O.K.</v>
      </c>
      <c r="C87" s="120" t="s">
        <v>3093</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6"/>
        <v>O.K.</v>
      </c>
      <c r="C88" s="120" t="s">
        <v>3094</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6"/>
        <v>O.K.</v>
      </c>
      <c r="C89" s="120" t="s">
        <v>3095</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6"/>
        <v>O.K.</v>
      </c>
      <c r="C90" s="120" t="s">
        <v>3096</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6"/>
        <v>O.K.</v>
      </c>
      <c r="C91" s="120" t="s">
        <v>3097</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6"/>
        <v>O.K.</v>
      </c>
      <c r="C92" s="120" t="s">
        <v>3098</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6"/>
        <v>O.K.</v>
      </c>
      <c r="C93" s="117" t="s">
        <v>3099</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6"/>
        <v>O.K.</v>
      </c>
      <c r="C94" s="117" t="s">
        <v>3100</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9">IF(E95=1,"Pogreška",IF(F95=1,"Provjera","O.K."))</f>
        <v>O.K.</v>
      </c>
      <c r="C95" s="117" t="s">
        <v>3101</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9"/>
        <v>O.K.</v>
      </c>
      <c r="C96" s="117" t="s">
        <v>3102</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9"/>
        <v>O.K.</v>
      </c>
      <c r="C97" s="117" t="s">
        <v>3103</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9"/>
        <v>O.K.</v>
      </c>
      <c r="C98" s="117" t="s">
        <v>3104</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9"/>
        <v>O.K.</v>
      </c>
      <c r="C99" s="117" t="s">
        <v>3105</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9"/>
        <v>O.K.</v>
      </c>
      <c r="C100" s="117" t="s">
        <v>3106</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9"/>
        <v>O.K.</v>
      </c>
      <c r="C101" s="117" t="s">
        <v>3107</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9"/>
        <v>O.K.</v>
      </c>
      <c r="C102" s="117" t="s">
        <v>3108</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9"/>
        <v>O.K.</v>
      </c>
      <c r="C103" s="117" t="s">
        <v>3109</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9"/>
        <v>O.K.</v>
      </c>
      <c r="C104" s="117" t="s">
        <v>3110</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9"/>
        <v>O.K.</v>
      </c>
      <c r="C105" s="117" t="s">
        <v>3111</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9"/>
        <v>O.K.</v>
      </c>
      <c r="C106" s="117" t="s">
        <v>3112</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9"/>
        <v>O.K.</v>
      </c>
      <c r="C107" s="117" t="s">
        <v>3113</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9"/>
        <v>O.K.</v>
      </c>
      <c r="C108" s="117" t="s">
        <v>3114</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9"/>
        <v>O.K.</v>
      </c>
      <c r="C109" s="117" t="s">
        <v>3115</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9"/>
        <v>O.K.</v>
      </c>
      <c r="C110" s="117" t="s">
        <v>3116</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9"/>
        <v>O.K.</v>
      </c>
      <c r="C111" s="117" t="s">
        <v>3117</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9"/>
        <v>O.K.</v>
      </c>
      <c r="C112" s="117" t="s">
        <v>3118</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9"/>
        <v>O.K.</v>
      </c>
      <c r="C113" s="117" t="s">
        <v>3119</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9"/>
        <v>O.K.</v>
      </c>
      <c r="C114" s="117" t="s">
        <v>3120</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9"/>
        <v>O.K.</v>
      </c>
      <c r="C115" s="117" t="s">
        <v>3121</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9"/>
        <v>O.K.</v>
      </c>
      <c r="C116" s="117" t="s">
        <v>3122</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9"/>
        <v>O.K.</v>
      </c>
      <c r="C117" s="117" t="s">
        <v>3123</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9"/>
        <v>O.K.</v>
      </c>
      <c r="C118" s="117" t="s">
        <v>3124</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9"/>
        <v>O.K.</v>
      </c>
      <c r="C119" s="120" t="s">
        <v>3125</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9"/>
        <v>O.K.</v>
      </c>
      <c r="C120" s="120" t="s">
        <v>3126</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9"/>
        <v>O.K.</v>
      </c>
      <c r="C121" s="120" t="s">
        <v>3127</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9"/>
        <v>O.K.</v>
      </c>
      <c r="C122" s="120" t="s">
        <v>3128</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9"/>
        <v>O.K.</v>
      </c>
      <c r="C123" s="120" t="s">
        <v>3129</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9"/>
        <v>O.K.</v>
      </c>
      <c r="C124" s="120" t="s">
        <v>3130</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9"/>
        <v>O.K.</v>
      </c>
      <c r="C125" s="120" t="s">
        <v>3131</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9"/>
        <v>O.K.</v>
      </c>
      <c r="C126" s="120" t="s">
        <v>3132</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9"/>
        <v>O.K.</v>
      </c>
      <c r="C127" s="120" t="s">
        <v>3133</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9"/>
        <v>O.K.</v>
      </c>
      <c r="C128" s="120" t="s">
        <v>3134</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9"/>
        <v>O.K.</v>
      </c>
      <c r="C129" s="120" t="s">
        <v>3135</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9"/>
        <v>O.K.</v>
      </c>
      <c r="C130" s="120" t="s">
        <v>3136</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9"/>
        <v>O.K.</v>
      </c>
      <c r="C131" s="120" t="s">
        <v>3137</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9"/>
        <v>O.K.</v>
      </c>
      <c r="C132" s="120" t="s">
        <v>3138</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9"/>
        <v>O.K.</v>
      </c>
      <c r="C133" s="120" t="s">
        <v>3139</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9"/>
        <v>O.K.</v>
      </c>
      <c r="C134" s="120" t="s">
        <v>3140</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9"/>
        <v>O.K.</v>
      </c>
      <c r="C135" s="120" t="s">
        <v>3141</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9"/>
        <v>O.K.</v>
      </c>
      <c r="C136" s="117" t="s">
        <v>3142</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9"/>
        <v>O.K.</v>
      </c>
      <c r="C137" s="117" t="s">
        <v>3143</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9"/>
        <v>O.K.</v>
      </c>
      <c r="C138" s="117" t="s">
        <v>3144</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9"/>
        <v>O.K.</v>
      </c>
      <c r="C139" s="117" t="s">
        <v>3145</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9"/>
        <v>O.K.</v>
      </c>
      <c r="C140" s="117" t="s">
        <v>3146</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9"/>
        <v>O.K.</v>
      </c>
      <c r="C141" s="117" t="s">
        <v>3147</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9"/>
        <v>O.K.</v>
      </c>
      <c r="C142" s="117" t="s">
        <v>3148</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9"/>
        <v>O.K.</v>
      </c>
      <c r="C143" s="117" t="s">
        <v>3149</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9"/>
        <v>O.K.</v>
      </c>
      <c r="C144" s="117" t="s">
        <v>3150</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9"/>
        <v>O.K.</v>
      </c>
      <c r="C145" s="117" t="s">
        <v>3151</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9"/>
        <v>O.K.</v>
      </c>
      <c r="C146" s="117" t="s">
        <v>3152</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9"/>
        <v>O.K.</v>
      </c>
      <c r="C147" s="117" t="s">
        <v>3153</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9"/>
        <v>O.K.</v>
      </c>
      <c r="C148" s="117" t="s">
        <v>3154</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9"/>
        <v>O.K.</v>
      </c>
      <c r="C149" s="117" t="s">
        <v>3155</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9"/>
        <v>O.K.</v>
      </c>
      <c r="C150" s="117" t="s">
        <v>3156</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9"/>
        <v>O.K.</v>
      </c>
      <c r="C151" s="118" t="s">
        <v>3157</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9"/>
        <v>O.K.</v>
      </c>
      <c r="C152" s="117" t="s">
        <v>3158</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9"/>
        <v>O.K.</v>
      </c>
      <c r="C153" s="117" t="s">
        <v>3159</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9"/>
        <v>O.K.</v>
      </c>
      <c r="C154" s="117" t="s">
        <v>3160</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9"/>
        <v>O.K.</v>
      </c>
      <c r="C155" s="117" t="s">
        <v>3161</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9"/>
        <v>O.K.</v>
      </c>
      <c r="C156" s="117" t="s">
        <v>3162</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9"/>
        <v>O.K.</v>
      </c>
      <c r="C157" s="117" t="s">
        <v>3163</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9"/>
        <v>O.K.</v>
      </c>
      <c r="C158" s="117" t="s">
        <v>3164</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9"/>
        <v>O.K.</v>
      </c>
      <c r="C159" s="117" t="s">
        <v>3165</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9"/>
        <v>O.K.</v>
      </c>
      <c r="C160" s="117" t="s">
        <v>3166</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9"/>
        <v>O.K.</v>
      </c>
      <c r="C161" s="118" t="s">
        <v>3167</v>
      </c>
      <c r="D161" s="123"/>
      <c r="E161" s="71">
        <f t="shared" si="10"/>
        <v>0</v>
      </c>
      <c r="F161" s="71">
        <f t="shared" si="11"/>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9"/>
        <v>O.K.</v>
      </c>
      <c r="C162" s="119" t="s">
        <v>3168</v>
      </c>
      <c r="D162" s="123"/>
      <c r="E162" s="71">
        <f t="shared" si="10"/>
        <v>0</v>
      </c>
      <c r="F162" s="71">
        <f t="shared" si="11"/>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9"/>
        <v>O.K.</v>
      </c>
      <c r="C163" s="118" t="s">
        <v>3169</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2">IF(E164=1,"Pogreška",IF(F164=1,"Provjera","O.K."))</f>
        <v>O.K.</v>
      </c>
      <c r="C164" s="119" t="s">
        <v>3170</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2"/>
        <v>O.K.</v>
      </c>
      <c r="C165" s="118" t="s">
        <v>3171</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2"/>
        <v>O.K.</v>
      </c>
      <c r="C166" s="119" t="s">
        <v>3172</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2"/>
        <v>O.K.</v>
      </c>
      <c r="C167" s="119" t="s">
        <v>3173</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2"/>
        <v>O.K.</v>
      </c>
      <c r="C168" s="297" t="s">
        <v>3174</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2"/>
        <v>O.K.</v>
      </c>
      <c r="C169" s="118" t="s">
        <v>3175</v>
      </c>
      <c r="D169" s="123"/>
      <c r="E169" s="71">
        <f t="shared" si="10"/>
        <v>0</v>
      </c>
      <c r="F169" s="71">
        <f t="shared" si="11"/>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2"/>
        <v>O.K.</v>
      </c>
      <c r="C170" s="118" t="s">
        <v>3176</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2"/>
        <v>O.K.</v>
      </c>
      <c r="C171" s="118" t="s">
        <v>3177</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2"/>
        <v>O.K.</v>
      </c>
      <c r="C172" s="118" t="s">
        <v>3178</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2"/>
        <v>O.K.</v>
      </c>
      <c r="C173" s="119" t="s">
        <v>3179</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2"/>
        <v>O.K.</v>
      </c>
      <c r="C174" s="119" t="s">
        <v>3180</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2"/>
        <v>O.K.</v>
      </c>
      <c r="C175" s="118" t="s">
        <v>3181</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2"/>
        <v>O.K.</v>
      </c>
      <c r="C176" s="118" t="s">
        <v>3182</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2"/>
        <v>O.K.</v>
      </c>
      <c r="C177" s="119" t="s">
        <v>3183</v>
      </c>
      <c r="D177" s="123"/>
      <c r="E177" s="71">
        <f t="shared" si="10"/>
        <v>0</v>
      </c>
      <c r="F177" s="71">
        <f t="shared" si="11"/>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2"/>
        <v>O.K.</v>
      </c>
      <c r="C178" s="118" t="s">
        <v>3184</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2"/>
        <v>O.K.</v>
      </c>
      <c r="C179" s="119" t="s">
        <v>3185</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2"/>
        <v>O.K.</v>
      </c>
      <c r="C180" s="119" t="s">
        <v>3186</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2"/>
        <v>O.K.</v>
      </c>
      <c r="C181" s="118" t="s">
        <v>3187</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2"/>
        <v>O.K.</v>
      </c>
      <c r="C182" s="118" t="s">
        <v>3188</v>
      </c>
      <c r="D182" s="123"/>
      <c r="E182" s="71">
        <f t="shared" si="10"/>
        <v>0</v>
      </c>
      <c r="F182" s="71">
        <f t="shared" si="11"/>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2"/>
        <v>O.K.</v>
      </c>
      <c r="C183" s="119" t="s">
        <v>3189</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2"/>
        <v>O.K.</v>
      </c>
      <c r="C184" s="118" t="s">
        <v>3190</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2"/>
        <v>O.K.</v>
      </c>
      <c r="C185" s="118" t="s">
        <v>3191</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2"/>
        <v>O.K.</v>
      </c>
      <c r="C186" s="118" t="s">
        <v>3192</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2"/>
        <v>O.K.</v>
      </c>
      <c r="C187" s="119" t="s">
        <v>3193</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2"/>
        <v>O.K.</v>
      </c>
      <c r="C188" s="118" t="s">
        <v>3194</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2"/>
        <v>O.K.</v>
      </c>
      <c r="C189" s="118" t="s">
        <v>3195</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2"/>
        <v>O.K.</v>
      </c>
      <c r="C190" s="118" t="s">
        <v>3196</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2"/>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2"/>
        <v>O.K.</v>
      </c>
      <c r="C192" s="118" t="s">
        <v>3198</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2"/>
        <v>O.K.</v>
      </c>
      <c r="C193" s="297" t="s">
        <v>3199</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2"/>
        <v>O.K.</v>
      </c>
      <c r="C194" s="297" t="s">
        <v>3200</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2"/>
        <v>O.K.</v>
      </c>
      <c r="C195" s="118" t="s">
        <v>3201</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2"/>
        <v>O.K.</v>
      </c>
      <c r="C196" s="119" t="s">
        <v>3202</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2"/>
        <v>O.K.</v>
      </c>
      <c r="C197" s="297" t="s">
        <v>3203</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2"/>
        <v>O.K.</v>
      </c>
      <c r="C198" s="297" t="s">
        <v>3204</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2"/>
        <v>O.K.</v>
      </c>
      <c r="C199" s="297" t="s">
        <v>3205</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2"/>
        <v>O.K.</v>
      </c>
      <c r="C200" s="118" t="s">
        <v>3206</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2"/>
        <v>O.K.</v>
      </c>
      <c r="C201" s="118" t="s">
        <v>3207</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2"/>
        <v>O.K.</v>
      </c>
      <c r="C202" s="118" t="s">
        <v>3208</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2"/>
        <v>O.K.</v>
      </c>
      <c r="C203" s="118" t="s">
        <v>3209</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2"/>
        <v>O.K.</v>
      </c>
      <c r="C204" s="118" t="s">
        <v>3210</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2"/>
        <v>O.K.</v>
      </c>
      <c r="C205" s="118" t="s">
        <v>3211</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IF(E206=1,"Pogreška",IF(F206=1,"Provjera","O.K."))</f>
        <v>O.K.</v>
      </c>
      <c r="C206" s="119" t="s">
        <v>3212</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IF(E207=1,"Pogreška",IF(F207=1,"Provjera","O.K."))</f>
        <v>O.K.</v>
      </c>
      <c r="C207" s="119" t="s">
        <v>3213</v>
      </c>
      <c r="D207" s="144"/>
      <c r="E207" s="71">
        <f t="shared" si="10"/>
        <v>0</v>
      </c>
      <c r="F207" s="71">
        <f t="shared" si="11"/>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IF(E208=1,"Pogreška",IF(F208=1,"Provjera","O.K."))</f>
        <v>O.K.</v>
      </c>
      <c r="C208" s="119" t="s">
        <v>3214</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3">IF(E209=1,"Pogreška",IF(F209=1,"Provjera","O.K."))</f>
        <v>O.K.</v>
      </c>
      <c r="C209" s="118" t="s">
        <v>3215</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3"/>
        <v>O.K.</v>
      </c>
      <c r="C210" s="118" t="s">
        <v>3216</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3"/>
        <v>O.K.</v>
      </c>
      <c r="C211" s="118" t="s">
        <v>3217</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3"/>
        <v>O.K.</v>
      </c>
      <c r="C212" s="118" t="s">
        <v>3218</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3"/>
        <v>O.K.</v>
      </c>
      <c r="C213" s="118" t="s">
        <v>3219</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3"/>
        <v>O.K.</v>
      </c>
      <c r="C214" s="118" t="s">
        <v>3220</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3"/>
        <v>O.K.</v>
      </c>
      <c r="C215" s="118" t="s">
        <v>3221</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3"/>
        <v>O.K.</v>
      </c>
      <c r="C216" s="118" t="s">
        <v>3222</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3"/>
        <v>Provjera</v>
      </c>
      <c r="C217" s="118" t="s">
        <v>3223</v>
      </c>
      <c r="D217" s="123"/>
      <c r="E217" s="71">
        <f t="shared" si="14"/>
        <v>0</v>
      </c>
      <c r="F217" s="71">
        <f t="shared" si="15"/>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3"/>
        <v>Provjera</v>
      </c>
      <c r="C218" s="118" t="s">
        <v>3224</v>
      </c>
      <c r="D218" s="123"/>
      <c r="E218" s="71">
        <f t="shared" si="14"/>
        <v>0</v>
      </c>
      <c r="F218" s="71">
        <f t="shared" si="15"/>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3"/>
        <v>O.K.</v>
      </c>
      <c r="C219" s="118" t="s">
        <v>3225</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3"/>
        <v>Provjera</v>
      </c>
      <c r="C220" s="118" t="s">
        <v>3226</v>
      </c>
      <c r="D220" s="123"/>
      <c r="E220" s="71">
        <f t="shared" si="14"/>
        <v>0</v>
      </c>
      <c r="F220" s="71">
        <f t="shared" si="15"/>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3"/>
        <v>Provjera</v>
      </c>
      <c r="C221" s="118" t="s">
        <v>3227</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3"/>
        <v>O.K.</v>
      </c>
      <c r="C222" s="118" t="s">
        <v>3228</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3"/>
        <v>O.K.</v>
      </c>
      <c r="C223" s="118" t="s">
        <v>3229</v>
      </c>
      <c r="D223" s="123"/>
      <c r="E223" s="71">
        <f t="shared" si="14"/>
        <v>0</v>
      </c>
      <c r="F223" s="71">
        <f t="shared" si="15"/>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3"/>
        <v>O.K.</v>
      </c>
      <c r="C224" s="118" t="s">
        <v>3230</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3"/>
        <v>O.K.</v>
      </c>
      <c r="C225" s="118" t="s">
        <v>3231</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3"/>
        <v>O.K.</v>
      </c>
      <c r="C226" s="118" t="s">
        <v>3232</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3"/>
        <v>O.K.</v>
      </c>
      <c r="C227" s="119" t="s">
        <v>3233</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3"/>
        <v>O.K.</v>
      </c>
      <c r="C228" s="119" t="s">
        <v>3234</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3"/>
        <v>O.K.</v>
      </c>
      <c r="C229" s="119" t="s">
        <v>3235</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3"/>
        <v>O.K.</v>
      </c>
      <c r="C230" s="119" t="s">
        <v>3236</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3"/>
        <v>O.K.</v>
      </c>
      <c r="C231" s="119" t="s">
        <v>3237</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3"/>
        <v>O.K.</v>
      </c>
      <c r="C232" s="119" t="s">
        <v>3238</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3"/>
        <v>O.K.</v>
      </c>
      <c r="C233" s="119" t="s">
        <v>3239</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3"/>
        <v>O.K.</v>
      </c>
      <c r="C234" s="118" t="s">
        <v>3240</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3"/>
        <v>O.K.</v>
      </c>
      <c r="C235" s="118" t="s">
        <v>3241</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3"/>
        <v>O.K.</v>
      </c>
      <c r="C236" s="118" t="s">
        <v>3242</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3"/>
        <v>O.K.</v>
      </c>
      <c r="C237" s="118" t="s">
        <v>3243</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3"/>
        <v>O.K.</v>
      </c>
      <c r="C238" s="118" t="s">
        <v>3244</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3"/>
        <v>O.K.</v>
      </c>
      <c r="C239" s="118" t="s">
        <v>3245</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3"/>
        <v>O.K.</v>
      </c>
      <c r="C240" s="118" t="s">
        <v>3246</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3"/>
        <v>O.K.</v>
      </c>
      <c r="C241" s="118" t="s">
        <v>3247</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3"/>
        <v>O.K.</v>
      </c>
      <c r="C242" s="118" t="s">
        <v>3248</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3"/>
        <v>O.K.</v>
      </c>
      <c r="C243" s="118" t="s">
        <v>3249</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3"/>
        <v>O.K.</v>
      </c>
      <c r="C244" s="118" t="s">
        <v>3250</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3"/>
        <v>O.K.</v>
      </c>
      <c r="C245" s="118" t="s">
        <v>3251</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3"/>
        <v>O.K.</v>
      </c>
      <c r="C246" s="118" t="s">
        <v>3252</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3"/>
        <v>O.K.</v>
      </c>
      <c r="C247" s="118" t="s">
        <v>3253</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3"/>
        <v>O.K.</v>
      </c>
      <c r="C248" s="118" t="s">
        <v>3254</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3"/>
        <v>O.K.</v>
      </c>
      <c r="C249" s="118" t="s">
        <v>3255</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3"/>
        <v>O.K.</v>
      </c>
      <c r="C250" s="119" t="s">
        <v>3256</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3"/>
        <v>O.K.</v>
      </c>
      <c r="C251" s="119" t="s">
        <v>3257</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3"/>
        <v>O.K.</v>
      </c>
      <c r="C252" s="119" t="s">
        <v>3258</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3"/>
        <v>O.K.</v>
      </c>
      <c r="C253" s="119" t="s">
        <v>3259</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3"/>
        <v>O.K.</v>
      </c>
      <c r="C254" s="119" t="s">
        <v>3260</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3"/>
        <v>O.K.</v>
      </c>
      <c r="C255" s="119" t="s">
        <v>3261</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3"/>
        <v>O.K.</v>
      </c>
      <c r="C256" s="119" t="s">
        <v>3262</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3"/>
        <v>O.K.</v>
      </c>
      <c r="C257" s="118" t="s">
        <v>3263</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3"/>
        <v>O.K.</v>
      </c>
      <c r="C258" s="118" t="s">
        <v>3264</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3"/>
        <v>O.K.</v>
      </c>
      <c r="C259" s="118" t="s">
        <v>3265</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3"/>
        <v>O.K.</v>
      </c>
      <c r="C260" s="118" t="s">
        <v>3266</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3"/>
        <v>O.K.</v>
      </c>
      <c r="C261" s="118" t="s">
        <v>3267</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3"/>
        <v>O.K.</v>
      </c>
      <c r="C262" s="118" t="s">
        <v>3268</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3"/>
        <v>O.K.</v>
      </c>
      <c r="C263" s="118" t="s">
        <v>3269</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3"/>
        <v>O.K.</v>
      </c>
      <c r="C264" s="118" t="s">
        <v>3270</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3"/>
        <v>O.K.</v>
      </c>
      <c r="C265" s="118" t="s">
        <v>3271</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3"/>
        <v>O.K.</v>
      </c>
      <c r="C266" s="118" t="s">
        <v>3272</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3"/>
        <v>O.K.</v>
      </c>
      <c r="C267" s="118" t="s">
        <v>3273</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3"/>
        <v>O.K.</v>
      </c>
      <c r="C268" s="118" t="s">
        <v>3274</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3"/>
        <v>O.K.</v>
      </c>
      <c r="C269" s="118" t="s">
        <v>3275</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3"/>
        <v>O.K.</v>
      </c>
      <c r="C270" s="118" t="s">
        <v>3276</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3"/>
        <v>O.K.</v>
      </c>
      <c r="C271" s="118" t="s">
        <v>3277</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3"/>
        <v>O.K.</v>
      </c>
      <c r="C272" s="119" t="s">
        <v>3278</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3"/>
        <v>O.K.</v>
      </c>
      <c r="C273" s="118" t="s">
        <v>3279</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3"/>
        <v>O.K.</v>
      </c>
      <c r="C275" s="119" t="s">
        <v>3281</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3"/>
        <v>O.K.</v>
      </c>
      <c r="C276" s="116" t="s">
        <v>3282</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IF(E279=1,"Pogreška",IF(F279=1,"Provjera","O.K."))</f>
        <v>O.K.</v>
      </c>
      <c r="C279" s="116" t="s">
        <v>3284</v>
      </c>
      <c r="D279" s="123"/>
      <c r="E279" s="71">
        <f>MAX(G279:K279)</f>
        <v>0</v>
      </c>
      <c r="F279" s="71">
        <f t="shared" ref="F279:F310"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IF(E280=1,"Pogreška",IF(F280=1,"Provjera","O.K."))</f>
        <v>O.K.</v>
      </c>
      <c r="C280" s="116" t="s">
        <v>3285</v>
      </c>
      <c r="D280" s="123"/>
      <c r="E280" s="71">
        <f>MAX(G280:K280)</f>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17">IF(E281=1,"Pogreška",IF(F281=1,"Provjera","O.K."))</f>
        <v>O.K.</v>
      </c>
      <c r="C281" s="116" t="s">
        <v>3286</v>
      </c>
      <c r="D281" s="123"/>
      <c r="E281" s="71">
        <f t="shared" ref="E281:E287" si="18">MAX(G281:K281)</f>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7"/>
        <v>O.K.</v>
      </c>
      <c r="C282" s="116" t="s">
        <v>3287</v>
      </c>
      <c r="D282" s="123"/>
      <c r="E282" s="71">
        <f t="shared" si="18"/>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7"/>
        <v>O.K.</v>
      </c>
      <c r="C283" s="116" t="s">
        <v>3288</v>
      </c>
      <c r="D283" s="123"/>
      <c r="E283" s="71">
        <f t="shared" si="18"/>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7"/>
        <v>O.K.</v>
      </c>
      <c r="C284" s="168" t="s">
        <v>3289</v>
      </c>
      <c r="D284" s="123"/>
      <c r="E284" s="71">
        <f t="shared" si="18"/>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7"/>
        <v>O.K.</v>
      </c>
      <c r="C286" s="116" t="s">
        <v>3291</v>
      </c>
      <c r="D286" s="123"/>
      <c r="E286" s="71">
        <f t="shared" si="18"/>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7"/>
        <v>O.K.</v>
      </c>
      <c r="C287" s="116" t="s">
        <v>3292</v>
      </c>
      <c r="D287" s="123"/>
      <c r="E287" s="71">
        <f t="shared" si="18"/>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19">IF(E288=1,"Pogreška",IF(F288=1,"Provjera","O.K."))</f>
        <v>O.K.</v>
      </c>
      <c r="C288" s="116" t="s">
        <v>3293</v>
      </c>
      <c r="D288" s="123"/>
      <c r="E288" s="71">
        <f t="shared" ref="E288:E310" si="20">MAX(G288:K288)</f>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9"/>
        <v>O.K.</v>
      </c>
      <c r="C289" s="168" t="s">
        <v>3294</v>
      </c>
      <c r="D289" s="123"/>
      <c r="E289" s="71">
        <f t="shared" si="20"/>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9"/>
        <v>O.K.</v>
      </c>
      <c r="C290" s="168" t="s">
        <v>3295</v>
      </c>
      <c r="D290" s="123"/>
      <c r="E290" s="71">
        <f t="shared" si="20"/>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9"/>
        <v>O.K.</v>
      </c>
      <c r="C291" s="168" t="s">
        <v>3296</v>
      </c>
      <c r="D291" s="123"/>
      <c r="E291" s="71">
        <f t="shared" si="20"/>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9"/>
        <v>O.K.</v>
      </c>
      <c r="C292" s="168" t="s">
        <v>3297</v>
      </c>
      <c r="D292" s="123"/>
      <c r="E292" s="71">
        <f t="shared" si="20"/>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9"/>
        <v>O.K.</v>
      </c>
      <c r="C293" s="168" t="s">
        <v>3298</v>
      </c>
      <c r="D293" s="123"/>
      <c r="E293" s="71">
        <f t="shared" si="20"/>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9"/>
        <v>O.K.</v>
      </c>
      <c r="C294" s="168" t="s">
        <v>3299</v>
      </c>
      <c r="D294" s="123"/>
      <c r="E294" s="71">
        <f t="shared" si="20"/>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9"/>
        <v>O.K.</v>
      </c>
      <c r="C295" s="168" t="s">
        <v>3300</v>
      </c>
      <c r="D295" s="123"/>
      <c r="E295" s="71">
        <f t="shared" si="20"/>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302" si="21">IF(E296=1,"Pogreška",IF(F296=1,"Provjera","O.K."))</f>
        <v>O.K.</v>
      </c>
      <c r="C296" s="168" t="s">
        <v>3301</v>
      </c>
      <c r="D296" s="123"/>
      <c r="E296" s="71">
        <f t="shared" ref="E296:E302" si="22">MAX(G296:K296)</f>
        <v>0</v>
      </c>
      <c r="F296" s="71">
        <f t="shared" ref="F296:F302" si="23">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1"/>
        <v>O.K.</v>
      </c>
      <c r="C297" s="168" t="s">
        <v>3302</v>
      </c>
      <c r="D297" s="123"/>
      <c r="E297" s="71">
        <f t="shared" si="22"/>
        <v>0</v>
      </c>
      <c r="F297" s="71">
        <f t="shared" si="23"/>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1"/>
        <v>O.K.</v>
      </c>
      <c r="C298" s="168" t="s">
        <v>3303</v>
      </c>
      <c r="D298" s="123"/>
      <c r="E298" s="71">
        <f t="shared" si="22"/>
        <v>0</v>
      </c>
      <c r="F298" s="71">
        <f t="shared" si="23"/>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21"/>
        <v>O.K.</v>
      </c>
      <c r="C299" s="168" t="s">
        <v>3304</v>
      </c>
      <c r="D299" s="123"/>
      <c r="E299" s="71">
        <f t="shared" si="22"/>
        <v>0</v>
      </c>
      <c r="F299" s="71">
        <f t="shared" si="23"/>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21"/>
        <v>O.K.</v>
      </c>
      <c r="C300" s="168" t="s">
        <v>3305</v>
      </c>
      <c r="D300" s="123"/>
      <c r="E300" s="71">
        <f t="shared" si="22"/>
        <v>0</v>
      </c>
      <c r="F300" s="71">
        <f t="shared" si="2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21"/>
        <v>O.K.</v>
      </c>
      <c r="C301" s="168" t="s">
        <v>3306</v>
      </c>
      <c r="D301" s="123"/>
      <c r="E301" s="71">
        <f t="shared" si="22"/>
        <v>0</v>
      </c>
      <c r="F301" s="71">
        <f t="shared" si="2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21"/>
        <v>O.K.</v>
      </c>
      <c r="C302" s="168" t="s">
        <v>3307</v>
      </c>
      <c r="D302" s="123"/>
      <c r="E302" s="71">
        <f t="shared" si="22"/>
        <v>0</v>
      </c>
      <c r="F302" s="71">
        <f t="shared" si="2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9"/>
        <v>O.K.</v>
      </c>
      <c r="C303" s="168" t="s">
        <v>3308</v>
      </c>
      <c r="D303" s="123"/>
      <c r="E303" s="71">
        <f t="shared" si="20"/>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9"/>
        <v>O.K.</v>
      </c>
      <c r="C305" s="168" t="s">
        <v>3310</v>
      </c>
      <c r="D305" s="123"/>
      <c r="E305" s="71">
        <f t="shared" si="20"/>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9"/>
        <v>O.K.</v>
      </c>
      <c r="C307" s="116" t="s">
        <v>3312</v>
      </c>
      <c r="D307" s="123"/>
      <c r="E307" s="71">
        <f t="shared" si="20"/>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9"/>
        <v>O.K.</v>
      </c>
      <c r="C308" s="116" t="s">
        <v>3313</v>
      </c>
      <c r="D308" s="123"/>
      <c r="E308" s="71">
        <f t="shared" si="20"/>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9"/>
        <v>O.K.</v>
      </c>
      <c r="C309" s="116" t="s">
        <v>3314</v>
      </c>
      <c r="D309" s="123"/>
      <c r="E309" s="71">
        <f t="shared" si="20"/>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9"/>
        <v>O.K.</v>
      </c>
      <c r="C310" s="116" t="s">
        <v>3315</v>
      </c>
      <c r="D310" s="123"/>
      <c r="E310" s="71">
        <f t="shared" si="20"/>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3282</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3316</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12</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BILANCA!Podrucje_ispisa</vt:lpstr>
      <vt:lpstr>Kont!Podrucje_ispisa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korisnikfirma@outlook.com</cp:lastModifiedBy>
  <cp:lastPrinted>2024-02-02T11:01:15Z</cp:lastPrinted>
  <dcterms:created xsi:type="dcterms:W3CDTF">2022-04-01T05:14:30Z</dcterms:created>
  <dcterms:modified xsi:type="dcterms:W3CDTF">2024-02-27T11:58:51Z</dcterms:modified>
</cp:coreProperties>
</file>